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rand\Desktop\Zoran Dakic\SKUPŠTINA OPŠTINE\Sjednice 2016-2020. godina\23. sjednica\23 sjednica SO, Biljana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69" i="1" l="1"/>
  <c r="F228" i="1"/>
  <c r="E172" i="1" l="1"/>
  <c r="F172" i="1"/>
  <c r="D172" i="1"/>
  <c r="E330" i="1"/>
  <c r="F330" i="1"/>
  <c r="D330" i="1"/>
  <c r="F242" i="1" l="1"/>
  <c r="G245" i="1"/>
  <c r="F65" i="1" l="1"/>
  <c r="E554" i="1"/>
  <c r="E65" i="1" s="1"/>
  <c r="F554" i="1"/>
  <c r="D554" i="1"/>
  <c r="D65" i="1" s="1"/>
  <c r="E569" i="1" l="1"/>
  <c r="D569" i="1"/>
  <c r="G247" i="1" l="1"/>
  <c r="G248" i="1"/>
  <c r="E246" i="1"/>
  <c r="F246" i="1"/>
  <c r="D246" i="1"/>
  <c r="F107" i="1"/>
  <c r="E107" i="1"/>
  <c r="D107" i="1"/>
  <c r="E242" i="1" l="1"/>
  <c r="D242" i="1"/>
  <c r="E228" i="1"/>
  <c r="D228" i="1"/>
  <c r="G241" i="1"/>
  <c r="G244" i="1"/>
  <c r="G243" i="1"/>
  <c r="G232" i="1"/>
  <c r="G240" i="1"/>
  <c r="E508" i="1" l="1"/>
  <c r="F508" i="1"/>
  <c r="E171" i="1"/>
  <c r="F171" i="1"/>
  <c r="F303" i="1" l="1"/>
  <c r="E249" i="1" l="1"/>
  <c r="F249" i="1"/>
  <c r="D249" i="1"/>
  <c r="E114" i="1"/>
  <c r="F114" i="1"/>
  <c r="D114" i="1"/>
  <c r="G111" i="1"/>
  <c r="G567" i="1" l="1"/>
  <c r="G568" i="1"/>
  <c r="G571" i="1"/>
  <c r="G576" i="1"/>
  <c r="G523" i="1"/>
  <c r="G524" i="1"/>
  <c r="G525" i="1"/>
  <c r="G528" i="1"/>
  <c r="G529" i="1"/>
  <c r="G533" i="1"/>
  <c r="G534" i="1"/>
  <c r="G545" i="1"/>
  <c r="G547" i="1"/>
  <c r="G484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9" i="1"/>
  <c r="G510" i="1"/>
  <c r="G511" i="1"/>
  <c r="G513" i="1"/>
  <c r="G457" i="1"/>
  <c r="G459" i="1"/>
  <c r="G460" i="1"/>
  <c r="G461" i="1"/>
  <c r="G462" i="1"/>
  <c r="G463" i="1"/>
  <c r="G464" i="1"/>
  <c r="G465" i="1"/>
  <c r="G466" i="1"/>
  <c r="G470" i="1"/>
  <c r="G471" i="1"/>
  <c r="G472" i="1"/>
  <c r="G432" i="1"/>
  <c r="G434" i="1"/>
  <c r="G435" i="1"/>
  <c r="G436" i="1"/>
  <c r="G437" i="1"/>
  <c r="G438" i="1"/>
  <c r="G439" i="1"/>
  <c r="G440" i="1"/>
  <c r="G441" i="1"/>
  <c r="G445" i="1"/>
  <c r="G446" i="1"/>
  <c r="G447" i="1"/>
  <c r="G397" i="1"/>
  <c r="G398" i="1"/>
  <c r="G399" i="1"/>
  <c r="G400" i="1"/>
  <c r="G402" i="1"/>
  <c r="G403" i="1"/>
  <c r="G404" i="1"/>
  <c r="G405" i="1"/>
  <c r="G406" i="1"/>
  <c r="G407" i="1"/>
  <c r="G408" i="1"/>
  <c r="G409" i="1"/>
  <c r="G413" i="1"/>
  <c r="G414" i="1"/>
  <c r="G415" i="1"/>
  <c r="G416" i="1"/>
  <c r="G418" i="1"/>
  <c r="G421" i="1"/>
  <c r="G357" i="1"/>
  <c r="G358" i="1"/>
  <c r="G359" i="1"/>
  <c r="G360" i="1"/>
  <c r="G362" i="1"/>
  <c r="G363" i="1"/>
  <c r="G364" i="1"/>
  <c r="G365" i="1"/>
  <c r="G366" i="1"/>
  <c r="G367" i="1"/>
  <c r="G368" i="1"/>
  <c r="G370" i="1"/>
  <c r="G371" i="1"/>
  <c r="G373" i="1"/>
  <c r="G376" i="1"/>
  <c r="G380" i="1"/>
  <c r="G381" i="1"/>
  <c r="G382" i="1"/>
  <c r="G385" i="1"/>
  <c r="G318" i="1"/>
  <c r="G319" i="1"/>
  <c r="G320" i="1"/>
  <c r="G321" i="1"/>
  <c r="G322" i="1"/>
  <c r="G323" i="1"/>
  <c r="G324" i="1"/>
  <c r="G326" i="1"/>
  <c r="G327" i="1"/>
  <c r="G328" i="1"/>
  <c r="G329" i="1"/>
  <c r="G331" i="1"/>
  <c r="G332" i="1"/>
  <c r="G334" i="1"/>
  <c r="G336" i="1"/>
  <c r="G339" i="1"/>
  <c r="G340" i="1"/>
  <c r="G341" i="1"/>
  <c r="G343" i="1"/>
  <c r="G346" i="1"/>
  <c r="G281" i="1"/>
  <c r="G282" i="1"/>
  <c r="G283" i="1"/>
  <c r="G284" i="1"/>
  <c r="G286" i="1"/>
  <c r="G287" i="1"/>
  <c r="G288" i="1"/>
  <c r="G289" i="1"/>
  <c r="G290" i="1"/>
  <c r="G291" i="1"/>
  <c r="G292" i="1"/>
  <c r="G293" i="1"/>
  <c r="G295" i="1"/>
  <c r="G299" i="1"/>
  <c r="G300" i="1"/>
  <c r="G301" i="1"/>
  <c r="G302" i="1"/>
  <c r="G304" i="1"/>
  <c r="G307" i="1"/>
  <c r="G266" i="1"/>
  <c r="G267" i="1"/>
  <c r="G213" i="1"/>
  <c r="G214" i="1"/>
  <c r="G215" i="1"/>
  <c r="G216" i="1"/>
  <c r="G218" i="1"/>
  <c r="G219" i="1"/>
  <c r="G220" i="1"/>
  <c r="G221" i="1"/>
  <c r="G222" i="1"/>
  <c r="G224" i="1"/>
  <c r="G229" i="1"/>
  <c r="G230" i="1"/>
  <c r="G231" i="1"/>
  <c r="G233" i="1"/>
  <c r="G234" i="1"/>
  <c r="G235" i="1"/>
  <c r="G236" i="1"/>
  <c r="G237" i="1"/>
  <c r="G238" i="1"/>
  <c r="G239" i="1"/>
  <c r="G242" i="1"/>
  <c r="G246" i="1"/>
  <c r="G250" i="1"/>
  <c r="G252" i="1"/>
  <c r="G255" i="1"/>
  <c r="G76" i="1"/>
  <c r="G78" i="1"/>
  <c r="G79" i="1"/>
  <c r="G80" i="1"/>
  <c r="G81" i="1"/>
  <c r="G83" i="1"/>
  <c r="G84" i="1"/>
  <c r="G85" i="1"/>
  <c r="G87" i="1"/>
  <c r="G89" i="1"/>
  <c r="G92" i="1"/>
  <c r="G93" i="1"/>
  <c r="G95" i="1"/>
  <c r="G96" i="1"/>
  <c r="G97" i="1"/>
  <c r="G98" i="1"/>
  <c r="G100" i="1"/>
  <c r="G102" i="1"/>
  <c r="G105" i="1"/>
  <c r="G108" i="1"/>
  <c r="G115" i="1"/>
  <c r="G116" i="1"/>
  <c r="G119" i="1"/>
  <c r="G120" i="1"/>
  <c r="G121" i="1"/>
  <c r="G122" i="1"/>
  <c r="G124" i="1"/>
  <c r="G65" i="1"/>
  <c r="E572" i="1" l="1"/>
  <c r="E570" i="1"/>
  <c r="D512" i="1"/>
  <c r="D178" i="1" s="1"/>
  <c r="D33" i="1" s="1"/>
  <c r="D572" i="1"/>
  <c r="D570" i="1"/>
  <c r="D553" i="1"/>
  <c r="D552" i="1" s="1"/>
  <c r="D64" i="1" s="1"/>
  <c r="D551" i="1"/>
  <c r="D550" i="1"/>
  <c r="D546" i="1"/>
  <c r="D61" i="1" s="1"/>
  <c r="D544" i="1"/>
  <c r="D541" i="1"/>
  <c r="D540" i="1" s="1"/>
  <c r="D57" i="1" s="1"/>
  <c r="D539" i="1"/>
  <c r="D538" i="1"/>
  <c r="D537" i="1"/>
  <c r="D532" i="1"/>
  <c r="D527" i="1"/>
  <c r="D526" i="1" s="1"/>
  <c r="D522" i="1"/>
  <c r="D521" i="1" s="1"/>
  <c r="D508" i="1"/>
  <c r="D507" i="1" s="1"/>
  <c r="D486" i="1"/>
  <c r="D483" i="1"/>
  <c r="D469" i="1"/>
  <c r="D468" i="1" s="1"/>
  <c r="D467" i="1" s="1"/>
  <c r="D458" i="1"/>
  <c r="D456" i="1"/>
  <c r="D444" i="1"/>
  <c r="D443" i="1" s="1"/>
  <c r="D442" i="1" s="1"/>
  <c r="D433" i="1"/>
  <c r="D431" i="1"/>
  <c r="D420" i="1"/>
  <c r="D419" i="1" s="1"/>
  <c r="D417" i="1"/>
  <c r="D412" i="1"/>
  <c r="D401" i="1"/>
  <c r="D396" i="1"/>
  <c r="D384" i="1"/>
  <c r="D383" i="1" s="1"/>
  <c r="D379" i="1"/>
  <c r="D378" i="1" s="1"/>
  <c r="D377" i="1" s="1"/>
  <c r="D375" i="1"/>
  <c r="D374" i="1" s="1"/>
  <c r="D372" i="1"/>
  <c r="D369" i="1"/>
  <c r="D361" i="1"/>
  <c r="D356" i="1"/>
  <c r="D345" i="1"/>
  <c r="D344" i="1" s="1"/>
  <c r="D342" i="1"/>
  <c r="D338" i="1"/>
  <c r="D337" i="1" s="1"/>
  <c r="D335" i="1"/>
  <c r="D180" i="1" s="1"/>
  <c r="D34" i="1" s="1"/>
  <c r="D333" i="1"/>
  <c r="D173" i="1" s="1"/>
  <c r="D30" i="1" s="1"/>
  <c r="D325" i="1"/>
  <c r="D317" i="1"/>
  <c r="D306" i="1"/>
  <c r="D305" i="1" s="1"/>
  <c r="D303" i="1"/>
  <c r="D298" i="1"/>
  <c r="D294" i="1"/>
  <c r="D285" i="1"/>
  <c r="D280" i="1"/>
  <c r="D265" i="1"/>
  <c r="D264" i="1" s="1"/>
  <c r="D263" i="1" s="1"/>
  <c r="D268" i="1" s="1"/>
  <c r="D254" i="1"/>
  <c r="D253" i="1" s="1"/>
  <c r="D251" i="1"/>
  <c r="D189" i="1"/>
  <c r="D223" i="1"/>
  <c r="D217" i="1"/>
  <c r="D212" i="1" s="1"/>
  <c r="D193" i="1"/>
  <c r="D191" i="1"/>
  <c r="D190" i="1"/>
  <c r="D43" i="1" s="1"/>
  <c r="D188" i="1"/>
  <c r="D187" i="1"/>
  <c r="D186" i="1"/>
  <c r="D181" i="1"/>
  <c r="D179" i="1"/>
  <c r="D177" i="1"/>
  <c r="D174" i="1"/>
  <c r="D171" i="1"/>
  <c r="D29" i="1" s="1"/>
  <c r="D170" i="1"/>
  <c r="D169" i="1"/>
  <c r="D168" i="1"/>
  <c r="D28" i="1" s="1"/>
  <c r="D165" i="1"/>
  <c r="D164" i="1"/>
  <c r="D26" i="1" s="1"/>
  <c r="D163" i="1"/>
  <c r="D162" i="1"/>
  <c r="D161" i="1"/>
  <c r="D160" i="1"/>
  <c r="D157" i="1"/>
  <c r="D156" i="1"/>
  <c r="D155" i="1"/>
  <c r="D154" i="1"/>
  <c r="D153" i="1"/>
  <c r="D152" i="1"/>
  <c r="D151" i="1"/>
  <c r="D150" i="1"/>
  <c r="D148" i="1"/>
  <c r="D147" i="1"/>
  <c r="D146" i="1"/>
  <c r="D145" i="1"/>
  <c r="D123" i="1"/>
  <c r="D40" i="1" s="1"/>
  <c r="D118" i="1"/>
  <c r="D39" i="1" s="1"/>
  <c r="D104" i="1"/>
  <c r="D101" i="1"/>
  <c r="D16" i="1" s="1"/>
  <c r="D99" i="1"/>
  <c r="D15" i="1" s="1"/>
  <c r="D94" i="1"/>
  <c r="D14" i="1" s="1"/>
  <c r="D91" i="1"/>
  <c r="D88" i="1"/>
  <c r="D11" i="1" s="1"/>
  <c r="D86" i="1"/>
  <c r="D10" i="1" s="1"/>
  <c r="D82" i="1"/>
  <c r="D9" i="1" s="1"/>
  <c r="D77" i="1"/>
  <c r="D8" i="1" s="1"/>
  <c r="D75" i="1"/>
  <c r="D7" i="1" s="1"/>
  <c r="D49" i="1" l="1"/>
  <c r="D48" i="1" s="1"/>
  <c r="D297" i="1"/>
  <c r="D296" i="1" s="1"/>
  <c r="D355" i="1"/>
  <c r="D354" i="1" s="1"/>
  <c r="D387" i="1" s="1"/>
  <c r="D520" i="1"/>
  <c r="D51" i="1"/>
  <c r="D50" i="1" s="1"/>
  <c r="D47" i="1" s="1"/>
  <c r="D176" i="1"/>
  <c r="D32" i="1" s="1"/>
  <c r="D192" i="1"/>
  <c r="D44" i="1" s="1"/>
  <c r="D316" i="1"/>
  <c r="D315" i="1" s="1"/>
  <c r="D347" i="1" s="1"/>
  <c r="D348" i="1" s="1"/>
  <c r="D455" i="1"/>
  <c r="D454" i="1" s="1"/>
  <c r="D473" i="1" s="1"/>
  <c r="D573" i="1" s="1"/>
  <c r="D227" i="1"/>
  <c r="D226" i="1" s="1"/>
  <c r="D225" i="1" s="1"/>
  <c r="D185" i="1"/>
  <c r="D211" i="1"/>
  <c r="D144" i="1"/>
  <c r="D23" i="1" s="1"/>
  <c r="D31" i="1"/>
  <c r="D90" i="1"/>
  <c r="D74" i="1"/>
  <c r="D536" i="1"/>
  <c r="D535" i="1" s="1"/>
  <c r="D6" i="1"/>
  <c r="D13" i="1"/>
  <c r="D12" i="1" s="1"/>
  <c r="D158" i="1"/>
  <c r="D279" i="1"/>
  <c r="D278" i="1" s="1"/>
  <c r="D308" i="1" s="1"/>
  <c r="D566" i="1" s="1"/>
  <c r="D159" i="1"/>
  <c r="D25" i="1" s="1"/>
  <c r="D395" i="1"/>
  <c r="D394" i="1" s="1"/>
  <c r="D411" i="1"/>
  <c r="D410" i="1" s="1"/>
  <c r="D430" i="1"/>
  <c r="D429" i="1" s="1"/>
  <c r="D448" i="1" s="1"/>
  <c r="D549" i="1"/>
  <c r="D175" i="1"/>
  <c r="D103" i="1"/>
  <c r="D18" i="1"/>
  <c r="D17" i="1" s="1"/>
  <c r="D113" i="1"/>
  <c r="D112" i="1" s="1"/>
  <c r="D38" i="1"/>
  <c r="D37" i="1" s="1"/>
  <c r="D210" i="1"/>
  <c r="D56" i="1"/>
  <c r="D55" i="1" s="1"/>
  <c r="D106" i="1"/>
  <c r="D20" i="1"/>
  <c r="D19" i="1" s="1"/>
  <c r="D149" i="1"/>
  <c r="D24" i="1" s="1"/>
  <c r="D386" i="1"/>
  <c r="D575" i="1" s="1"/>
  <c r="D485" i="1"/>
  <c r="D166" i="1" s="1"/>
  <c r="D27" i="1" s="1"/>
  <c r="D167" i="1"/>
  <c r="D531" i="1"/>
  <c r="D54" i="1"/>
  <c r="D53" i="1" s="1"/>
  <c r="D543" i="1"/>
  <c r="D60" i="1"/>
  <c r="D59" i="1" s="1"/>
  <c r="D184" i="1" l="1"/>
  <c r="D42" i="1" s="1"/>
  <c r="D41" i="1" s="1"/>
  <c r="D182" i="1"/>
  <c r="D423" i="1"/>
  <c r="D52" i="1"/>
  <c r="D22" i="1"/>
  <c r="D21" i="1" s="1"/>
  <c r="D422" i="1"/>
  <c r="D574" i="1" s="1"/>
  <c r="D577" i="1" s="1"/>
  <c r="D36" i="1"/>
  <c r="D309" i="1"/>
  <c r="D183" i="1"/>
  <c r="D73" i="1"/>
  <c r="D125" i="1" s="1"/>
  <c r="D5" i="1"/>
  <c r="D585" i="1"/>
  <c r="D530" i="1"/>
  <c r="D519" i="1" s="1"/>
  <c r="D548" i="1"/>
  <c r="D542" i="1" s="1"/>
  <c r="D63" i="1"/>
  <c r="D62" i="1" s="1"/>
  <c r="D58" i="1" s="1"/>
  <c r="D482" i="1"/>
  <c r="D257" i="1"/>
  <c r="D256" i="1"/>
  <c r="D584" i="1"/>
  <c r="D35" i="1" l="1"/>
  <c r="D45" i="1" s="1"/>
  <c r="D557" i="1"/>
  <c r="D46" i="1"/>
  <c r="D66" i="1" s="1"/>
  <c r="D586" i="1"/>
  <c r="D481" i="1"/>
  <c r="D143" i="1"/>
  <c r="G569" i="1"/>
  <c r="F572" i="1"/>
  <c r="G572" i="1" s="1"/>
  <c r="F570" i="1"/>
  <c r="G570" i="1" s="1"/>
  <c r="D514" i="1" l="1"/>
  <c r="D194" i="1" s="1"/>
  <c r="D558" i="1" s="1"/>
  <c r="D142" i="1"/>
  <c r="G228" i="1" l="1"/>
  <c r="E551" i="1"/>
  <c r="F551" i="1"/>
  <c r="G551" i="1" s="1"/>
  <c r="E345" i="1"/>
  <c r="E344" i="1" s="1"/>
  <c r="F345" i="1"/>
  <c r="F344" i="1" l="1"/>
  <c r="G344" i="1" s="1"/>
  <c r="G345" i="1"/>
  <c r="E303" i="1"/>
  <c r="G303" i="1"/>
  <c r="E522" i="1" l="1"/>
  <c r="F522" i="1"/>
  <c r="G522" i="1" s="1"/>
  <c r="E486" i="1" l="1"/>
  <c r="E541" i="1" l="1"/>
  <c r="F541" i="1"/>
  <c r="G541" i="1" s="1"/>
  <c r="E145" i="1"/>
  <c r="F145" i="1"/>
  <c r="G145" i="1" s="1"/>
  <c r="E146" i="1"/>
  <c r="F146" i="1"/>
  <c r="G146" i="1" s="1"/>
  <c r="E456" i="1"/>
  <c r="F456" i="1"/>
  <c r="G456" i="1" s="1"/>
  <c r="E174" i="1"/>
  <c r="F174" i="1"/>
  <c r="G174" i="1" s="1"/>
  <c r="E372" i="1"/>
  <c r="F372" i="1"/>
  <c r="G372" i="1" s="1"/>
  <c r="E217" i="1" l="1"/>
  <c r="E540" i="1"/>
  <c r="E57" i="1" s="1"/>
  <c r="F540" i="1"/>
  <c r="G540" i="1" s="1"/>
  <c r="E342" i="1"/>
  <c r="F342" i="1"/>
  <c r="G342" i="1" s="1"/>
  <c r="F57" i="1" l="1"/>
  <c r="G57" i="1" s="1"/>
  <c r="E185" i="1"/>
  <c r="E369" i="1"/>
  <c r="E553" i="1"/>
  <c r="E552" i="1" s="1"/>
  <c r="F553" i="1"/>
  <c r="E550" i="1"/>
  <c r="E549" i="1" s="1"/>
  <c r="F550" i="1"/>
  <c r="E546" i="1"/>
  <c r="F546" i="1"/>
  <c r="G546" i="1" s="1"/>
  <c r="E544" i="1"/>
  <c r="F544" i="1"/>
  <c r="E539" i="1"/>
  <c r="F539" i="1"/>
  <c r="G539" i="1" s="1"/>
  <c r="E538" i="1"/>
  <c r="F538" i="1"/>
  <c r="G538" i="1" s="1"/>
  <c r="E537" i="1"/>
  <c r="F537" i="1"/>
  <c r="E536" i="1"/>
  <c r="E535" i="1" s="1"/>
  <c r="E532" i="1"/>
  <c r="F532" i="1"/>
  <c r="G532" i="1" s="1"/>
  <c r="E531" i="1"/>
  <c r="F531" i="1"/>
  <c r="G531" i="1" s="1"/>
  <c r="E527" i="1"/>
  <c r="F527" i="1"/>
  <c r="G527" i="1" s="1"/>
  <c r="E526" i="1"/>
  <c r="F526" i="1"/>
  <c r="G526" i="1" s="1"/>
  <c r="E521" i="1"/>
  <c r="F521" i="1"/>
  <c r="G521" i="1" s="1"/>
  <c r="E520" i="1"/>
  <c r="F520" i="1"/>
  <c r="G520" i="1" s="1"/>
  <c r="E512" i="1"/>
  <c r="E178" i="1" s="1"/>
  <c r="F512" i="1"/>
  <c r="G508" i="1"/>
  <c r="E507" i="1"/>
  <c r="F507" i="1"/>
  <c r="G507" i="1" s="1"/>
  <c r="F486" i="1"/>
  <c r="E485" i="1"/>
  <c r="E483" i="1"/>
  <c r="E164" i="1" s="1"/>
  <c r="F483" i="1"/>
  <c r="E469" i="1"/>
  <c r="F469" i="1"/>
  <c r="G469" i="1" s="1"/>
  <c r="E468" i="1"/>
  <c r="F468" i="1"/>
  <c r="G468" i="1" s="1"/>
  <c r="E467" i="1"/>
  <c r="F467" i="1"/>
  <c r="G467" i="1" s="1"/>
  <c r="E458" i="1"/>
  <c r="E455" i="1" s="1"/>
  <c r="F458" i="1"/>
  <c r="E454" i="1"/>
  <c r="E444" i="1"/>
  <c r="F444" i="1"/>
  <c r="G444" i="1" s="1"/>
  <c r="E443" i="1"/>
  <c r="F443" i="1"/>
  <c r="G443" i="1" s="1"/>
  <c r="E442" i="1"/>
  <c r="F442" i="1"/>
  <c r="G442" i="1" s="1"/>
  <c r="E433" i="1"/>
  <c r="F433" i="1"/>
  <c r="G433" i="1" s="1"/>
  <c r="E431" i="1"/>
  <c r="F431" i="1"/>
  <c r="G431" i="1" s="1"/>
  <c r="E430" i="1"/>
  <c r="F430" i="1"/>
  <c r="G430" i="1" s="1"/>
  <c r="E429" i="1"/>
  <c r="F429" i="1"/>
  <c r="E420" i="1"/>
  <c r="F420" i="1"/>
  <c r="G420" i="1" s="1"/>
  <c r="E419" i="1"/>
  <c r="F419" i="1"/>
  <c r="G419" i="1" s="1"/>
  <c r="E417" i="1"/>
  <c r="F417" i="1"/>
  <c r="G417" i="1" s="1"/>
  <c r="E412" i="1"/>
  <c r="F412" i="1"/>
  <c r="G412" i="1" s="1"/>
  <c r="E411" i="1"/>
  <c r="F411" i="1"/>
  <c r="G411" i="1" s="1"/>
  <c r="E410" i="1"/>
  <c r="F410" i="1"/>
  <c r="G410" i="1" s="1"/>
  <c r="E401" i="1"/>
  <c r="F401" i="1"/>
  <c r="G401" i="1" s="1"/>
  <c r="E396" i="1"/>
  <c r="E395" i="1" s="1"/>
  <c r="E394" i="1" s="1"/>
  <c r="F396" i="1"/>
  <c r="G396" i="1" s="1"/>
  <c r="E384" i="1"/>
  <c r="F384" i="1"/>
  <c r="G384" i="1" s="1"/>
  <c r="E383" i="1"/>
  <c r="F383" i="1"/>
  <c r="G383" i="1" s="1"/>
  <c r="E379" i="1"/>
  <c r="F379" i="1"/>
  <c r="G379" i="1" s="1"/>
  <c r="E378" i="1"/>
  <c r="F378" i="1"/>
  <c r="G378" i="1" s="1"/>
  <c r="E377" i="1"/>
  <c r="F377" i="1"/>
  <c r="G377" i="1" s="1"/>
  <c r="E375" i="1"/>
  <c r="F375" i="1"/>
  <c r="E374" i="1"/>
  <c r="F374" i="1"/>
  <c r="G374" i="1" s="1"/>
  <c r="F369" i="1"/>
  <c r="G369" i="1" s="1"/>
  <c r="E361" i="1"/>
  <c r="F361" i="1"/>
  <c r="G361" i="1" s="1"/>
  <c r="E356" i="1"/>
  <c r="F356" i="1"/>
  <c r="E338" i="1"/>
  <c r="E337" i="1" s="1"/>
  <c r="F338" i="1"/>
  <c r="E335" i="1"/>
  <c r="E180" i="1" s="1"/>
  <c r="F335" i="1"/>
  <c r="E333" i="1"/>
  <c r="E173" i="1" s="1"/>
  <c r="F333" i="1"/>
  <c r="G333" i="1" s="1"/>
  <c r="E325" i="1"/>
  <c r="F325" i="1"/>
  <c r="G325" i="1" s="1"/>
  <c r="E317" i="1"/>
  <c r="F317" i="1"/>
  <c r="E306" i="1"/>
  <c r="F306" i="1"/>
  <c r="G306" i="1" s="1"/>
  <c r="E305" i="1"/>
  <c r="F305" i="1"/>
  <c r="G305" i="1" s="1"/>
  <c r="E298" i="1"/>
  <c r="F298" i="1"/>
  <c r="G298" i="1" s="1"/>
  <c r="E297" i="1"/>
  <c r="F297" i="1"/>
  <c r="G297" i="1" s="1"/>
  <c r="E296" i="1"/>
  <c r="E294" i="1"/>
  <c r="F294" i="1"/>
  <c r="E285" i="1"/>
  <c r="F285" i="1"/>
  <c r="G285" i="1" s="1"/>
  <c r="E280" i="1"/>
  <c r="E279" i="1" s="1"/>
  <c r="F280" i="1"/>
  <c r="G280" i="1" s="1"/>
  <c r="E265" i="1"/>
  <c r="F265" i="1"/>
  <c r="E264" i="1"/>
  <c r="E263" i="1" s="1"/>
  <c r="E254" i="1"/>
  <c r="F254" i="1"/>
  <c r="G254" i="1" s="1"/>
  <c r="E253" i="1"/>
  <c r="F253" i="1"/>
  <c r="G253" i="1" s="1"/>
  <c r="E251" i="1"/>
  <c r="E190" i="1" s="1"/>
  <c r="F251" i="1"/>
  <c r="E189" i="1"/>
  <c r="F185" i="1"/>
  <c r="G185" i="1" s="1"/>
  <c r="E223" i="1"/>
  <c r="F223" i="1"/>
  <c r="G223" i="1" s="1"/>
  <c r="F217" i="1"/>
  <c r="F212" i="1" s="1"/>
  <c r="G212" i="1" s="1"/>
  <c r="E212" i="1"/>
  <c r="E193" i="1"/>
  <c r="F193" i="1"/>
  <c r="G193" i="1" s="1"/>
  <c r="E191" i="1"/>
  <c r="F191" i="1"/>
  <c r="G191" i="1" s="1"/>
  <c r="E188" i="1"/>
  <c r="F188" i="1"/>
  <c r="G188" i="1" s="1"/>
  <c r="E187" i="1"/>
  <c r="F187" i="1"/>
  <c r="G187" i="1" s="1"/>
  <c r="E186" i="1"/>
  <c r="F186" i="1"/>
  <c r="G186" i="1" s="1"/>
  <c r="E181" i="1"/>
  <c r="F181" i="1"/>
  <c r="G181" i="1" s="1"/>
  <c r="E179" i="1"/>
  <c r="F179" i="1"/>
  <c r="G179" i="1" s="1"/>
  <c r="E177" i="1"/>
  <c r="F177" i="1"/>
  <c r="G177" i="1" s="1"/>
  <c r="G172" i="1"/>
  <c r="E170" i="1"/>
  <c r="F170" i="1"/>
  <c r="G170" i="1" s="1"/>
  <c r="E169" i="1"/>
  <c r="F169" i="1"/>
  <c r="G169" i="1" s="1"/>
  <c r="E167" i="1"/>
  <c r="E165" i="1"/>
  <c r="F165" i="1"/>
  <c r="G165" i="1" s="1"/>
  <c r="E163" i="1"/>
  <c r="F163" i="1"/>
  <c r="G163" i="1" s="1"/>
  <c r="E162" i="1"/>
  <c r="F162" i="1"/>
  <c r="G162" i="1" s="1"/>
  <c r="E161" i="1"/>
  <c r="F161" i="1"/>
  <c r="G161" i="1" s="1"/>
  <c r="E160" i="1"/>
  <c r="F160" i="1"/>
  <c r="G160" i="1" s="1"/>
  <c r="E158" i="1"/>
  <c r="E157" i="1"/>
  <c r="F157" i="1"/>
  <c r="G157" i="1" s="1"/>
  <c r="E156" i="1"/>
  <c r="F156" i="1"/>
  <c r="G156" i="1" s="1"/>
  <c r="E155" i="1"/>
  <c r="F155" i="1"/>
  <c r="G155" i="1" s="1"/>
  <c r="E154" i="1"/>
  <c r="F154" i="1"/>
  <c r="G154" i="1" s="1"/>
  <c r="E153" i="1"/>
  <c r="F153" i="1"/>
  <c r="G153" i="1" s="1"/>
  <c r="E152" i="1"/>
  <c r="F152" i="1"/>
  <c r="G152" i="1" s="1"/>
  <c r="E151" i="1"/>
  <c r="F151" i="1"/>
  <c r="G151" i="1" s="1"/>
  <c r="E150" i="1"/>
  <c r="F150" i="1"/>
  <c r="G150" i="1" s="1"/>
  <c r="E148" i="1"/>
  <c r="F148" i="1"/>
  <c r="G148" i="1" s="1"/>
  <c r="E147" i="1"/>
  <c r="F147" i="1"/>
  <c r="G147" i="1" s="1"/>
  <c r="F296" i="1" l="1"/>
  <c r="G296" i="1" s="1"/>
  <c r="F264" i="1"/>
  <c r="G265" i="1"/>
  <c r="F176" i="1"/>
  <c r="G176" i="1" s="1"/>
  <c r="G375" i="1"/>
  <c r="F448" i="1"/>
  <c r="G448" i="1" s="1"/>
  <c r="G429" i="1"/>
  <c r="F455" i="1"/>
  <c r="G458" i="1"/>
  <c r="F164" i="1"/>
  <c r="G164" i="1" s="1"/>
  <c r="G483" i="1"/>
  <c r="F536" i="1"/>
  <c r="G536" i="1" s="1"/>
  <c r="G537" i="1"/>
  <c r="F543" i="1"/>
  <c r="G543" i="1" s="1"/>
  <c r="G544" i="1"/>
  <c r="F549" i="1"/>
  <c r="G549" i="1" s="1"/>
  <c r="G550" i="1"/>
  <c r="F552" i="1"/>
  <c r="G552" i="1" s="1"/>
  <c r="G553" i="1"/>
  <c r="F158" i="1"/>
  <c r="G158" i="1" s="1"/>
  <c r="G217" i="1"/>
  <c r="F189" i="1"/>
  <c r="G189" i="1" s="1"/>
  <c r="G249" i="1"/>
  <c r="F190" i="1"/>
  <c r="G190" i="1" s="1"/>
  <c r="G251" i="1"/>
  <c r="F159" i="1"/>
  <c r="G159" i="1" s="1"/>
  <c r="G294" i="1"/>
  <c r="F316" i="1"/>
  <c r="G317" i="1"/>
  <c r="G171" i="1"/>
  <c r="G330" i="1"/>
  <c r="F180" i="1"/>
  <c r="G180" i="1" s="1"/>
  <c r="G335" i="1"/>
  <c r="F337" i="1"/>
  <c r="G337" i="1" s="1"/>
  <c r="G338" i="1"/>
  <c r="F355" i="1"/>
  <c r="G355" i="1" s="1"/>
  <c r="G356" i="1"/>
  <c r="F485" i="1"/>
  <c r="G485" i="1" s="1"/>
  <c r="G486" i="1"/>
  <c r="F178" i="1"/>
  <c r="G178" i="1" s="1"/>
  <c r="G512" i="1"/>
  <c r="F175" i="1"/>
  <c r="G175" i="1" s="1"/>
  <c r="E316" i="1"/>
  <c r="E315" i="1" s="1"/>
  <c r="F395" i="1"/>
  <c r="E175" i="1"/>
  <c r="F168" i="1"/>
  <c r="F279" i="1"/>
  <c r="E543" i="1"/>
  <c r="E192" i="1"/>
  <c r="E44" i="1" s="1"/>
  <c r="E149" i="1"/>
  <c r="E24" i="1" s="1"/>
  <c r="E144" i="1"/>
  <c r="E23" i="1" s="1"/>
  <c r="E355" i="1"/>
  <c r="E354" i="1" s="1"/>
  <c r="E386" i="1" s="1"/>
  <c r="E575" i="1" s="1"/>
  <c r="F192" i="1"/>
  <c r="G192" i="1" s="1"/>
  <c r="E168" i="1"/>
  <c r="E530" i="1"/>
  <c r="F167" i="1"/>
  <c r="G167" i="1" s="1"/>
  <c r="F144" i="1"/>
  <c r="G144" i="1" s="1"/>
  <c r="F227" i="1"/>
  <c r="F149" i="1"/>
  <c r="F173" i="1"/>
  <c r="G173" i="1" s="1"/>
  <c r="E548" i="1"/>
  <c r="E176" i="1"/>
  <c r="F211" i="1"/>
  <c r="E482" i="1"/>
  <c r="E473" i="1"/>
  <c r="E448" i="1"/>
  <c r="E422" i="1"/>
  <c r="E423" i="1"/>
  <c r="E159" i="1"/>
  <c r="E166" i="1"/>
  <c r="E211" i="1"/>
  <c r="E278" i="1"/>
  <c r="E309" i="1" s="1"/>
  <c r="E268" i="1"/>
  <c r="E227" i="1"/>
  <c r="E123" i="1"/>
  <c r="E40" i="1" s="1"/>
  <c r="F123" i="1"/>
  <c r="E118" i="1"/>
  <c r="E39" i="1" s="1"/>
  <c r="F118" i="1"/>
  <c r="E38" i="1"/>
  <c r="F113" i="1"/>
  <c r="E106" i="1"/>
  <c r="E104" i="1"/>
  <c r="F104" i="1"/>
  <c r="E103" i="1"/>
  <c r="F103" i="1"/>
  <c r="G103" i="1" s="1"/>
  <c r="E101" i="1"/>
  <c r="F101" i="1"/>
  <c r="E99" i="1"/>
  <c r="F99" i="1"/>
  <c r="E94" i="1"/>
  <c r="F94" i="1"/>
  <c r="G94" i="1" s="1"/>
  <c r="E91" i="1"/>
  <c r="F91" i="1"/>
  <c r="E88" i="1"/>
  <c r="F88" i="1"/>
  <c r="E86" i="1"/>
  <c r="F86" i="1"/>
  <c r="E82" i="1"/>
  <c r="F82" i="1"/>
  <c r="E77" i="1"/>
  <c r="F77" i="1"/>
  <c r="E75" i="1"/>
  <c r="F75" i="1"/>
  <c r="E64" i="1"/>
  <c r="E63" i="1"/>
  <c r="E61" i="1"/>
  <c r="F61" i="1"/>
  <c r="G61" i="1" s="1"/>
  <c r="E60" i="1"/>
  <c r="F60" i="1"/>
  <c r="G60" i="1" s="1"/>
  <c r="E59" i="1"/>
  <c r="E56" i="1"/>
  <c r="E55" i="1" s="1"/>
  <c r="E54" i="1"/>
  <c r="F54" i="1"/>
  <c r="G54" i="1" s="1"/>
  <c r="E53" i="1"/>
  <c r="F53" i="1"/>
  <c r="G53" i="1" s="1"/>
  <c r="E51" i="1"/>
  <c r="F51" i="1"/>
  <c r="E50" i="1"/>
  <c r="E49" i="1"/>
  <c r="F49" i="1"/>
  <c r="G49" i="1" s="1"/>
  <c r="E48" i="1"/>
  <c r="F48" i="1"/>
  <c r="G48" i="1" s="1"/>
  <c r="E43" i="1"/>
  <c r="F43" i="1"/>
  <c r="G43" i="1" s="1"/>
  <c r="E34" i="1"/>
  <c r="F34" i="1"/>
  <c r="G34" i="1" s="1"/>
  <c r="E33" i="1"/>
  <c r="F33" i="1"/>
  <c r="G33" i="1" s="1"/>
  <c r="E30" i="1"/>
  <c r="E29" i="1"/>
  <c r="E26" i="1"/>
  <c r="E74" i="1" l="1"/>
  <c r="F59" i="1"/>
  <c r="G59" i="1" s="1"/>
  <c r="E62" i="1"/>
  <c r="E58" i="1" s="1"/>
  <c r="E113" i="1"/>
  <c r="E112" i="1" s="1"/>
  <c r="E52" i="1"/>
  <c r="F26" i="1"/>
  <c r="G26" i="1" s="1"/>
  <c r="F29" i="1"/>
  <c r="G29" i="1" s="1"/>
  <c r="F63" i="1"/>
  <c r="G63" i="1" s="1"/>
  <c r="F64" i="1"/>
  <c r="G64" i="1" s="1"/>
  <c r="F354" i="1"/>
  <c r="G354" i="1" s="1"/>
  <c r="F548" i="1"/>
  <c r="G548" i="1" s="1"/>
  <c r="G107" i="1"/>
  <c r="G109" i="1"/>
  <c r="F210" i="1"/>
  <c r="G210" i="1" s="1"/>
  <c r="G211" i="1"/>
  <c r="F24" i="1"/>
  <c r="G24" i="1" s="1"/>
  <c r="G149" i="1"/>
  <c r="F226" i="1"/>
  <c r="G227" i="1"/>
  <c r="F278" i="1"/>
  <c r="F309" i="1" s="1"/>
  <c r="G309" i="1" s="1"/>
  <c r="G279" i="1"/>
  <c r="F315" i="1"/>
  <c r="G316" i="1"/>
  <c r="G455" i="1"/>
  <c r="F454" i="1"/>
  <c r="F263" i="1"/>
  <c r="G264" i="1"/>
  <c r="F25" i="1"/>
  <c r="G25" i="1" s="1"/>
  <c r="F32" i="1"/>
  <c r="G32" i="1" s="1"/>
  <c r="F50" i="1"/>
  <c r="G50" i="1" s="1"/>
  <c r="G51" i="1"/>
  <c r="F56" i="1"/>
  <c r="F7" i="1"/>
  <c r="G7" i="1" s="1"/>
  <c r="G75" i="1"/>
  <c r="F8" i="1"/>
  <c r="G8" i="1" s="1"/>
  <c r="G77" i="1"/>
  <c r="F9" i="1"/>
  <c r="G9" i="1" s="1"/>
  <c r="G82" i="1"/>
  <c r="F10" i="1"/>
  <c r="G10" i="1" s="1"/>
  <c r="G86" i="1"/>
  <c r="F11" i="1"/>
  <c r="G11" i="1" s="1"/>
  <c r="G88" i="1"/>
  <c r="F13" i="1"/>
  <c r="G13" i="1" s="1"/>
  <c r="G91" i="1"/>
  <c r="F15" i="1"/>
  <c r="G15" i="1" s="1"/>
  <c r="G99" i="1"/>
  <c r="F16" i="1"/>
  <c r="G16" i="1" s="1"/>
  <c r="G101" i="1"/>
  <c r="F112" i="1"/>
  <c r="G112" i="1" s="1"/>
  <c r="G113" i="1"/>
  <c r="F38" i="1"/>
  <c r="G38" i="1" s="1"/>
  <c r="G114" i="1"/>
  <c r="F39" i="1"/>
  <c r="G39" i="1" s="1"/>
  <c r="G118" i="1"/>
  <c r="F40" i="1"/>
  <c r="G40" i="1" s="1"/>
  <c r="G123" i="1"/>
  <c r="E574" i="1"/>
  <c r="E585" i="1" s="1"/>
  <c r="F535" i="1"/>
  <c r="F482" i="1"/>
  <c r="G482" i="1" s="1"/>
  <c r="F166" i="1"/>
  <c r="F28" i="1"/>
  <c r="G28" i="1" s="1"/>
  <c r="G168" i="1"/>
  <c r="F394" i="1"/>
  <c r="G395" i="1"/>
  <c r="F18" i="1"/>
  <c r="G104" i="1"/>
  <c r="E573" i="1"/>
  <c r="E542" i="1"/>
  <c r="E519" i="1" s="1"/>
  <c r="F74" i="1"/>
  <c r="G74" i="1" s="1"/>
  <c r="E28" i="1"/>
  <c r="E25" i="1"/>
  <c r="F44" i="1"/>
  <c r="G44" i="1" s="1"/>
  <c r="F184" i="1"/>
  <c r="F30" i="1"/>
  <c r="G30" i="1" s="1"/>
  <c r="F23" i="1"/>
  <c r="G23" i="1" s="1"/>
  <c r="E47" i="1"/>
  <c r="F143" i="1"/>
  <c r="G143" i="1" s="1"/>
  <c r="F183" i="1"/>
  <c r="G183" i="1" s="1"/>
  <c r="F481" i="1"/>
  <c r="F106" i="1"/>
  <c r="G106" i="1" s="1"/>
  <c r="F90" i="1"/>
  <c r="G90" i="1" s="1"/>
  <c r="E32" i="1"/>
  <c r="E31" i="1" s="1"/>
  <c r="F14" i="1"/>
  <c r="F6" i="1"/>
  <c r="G6" i="1" s="1"/>
  <c r="E7" i="1"/>
  <c r="E8" i="1"/>
  <c r="E9" i="1"/>
  <c r="E10" i="1"/>
  <c r="E11" i="1"/>
  <c r="E13" i="1"/>
  <c r="E14" i="1"/>
  <c r="E15" i="1"/>
  <c r="E16" i="1"/>
  <c r="E18" i="1"/>
  <c r="E20" i="1"/>
  <c r="E27" i="1"/>
  <c r="E90" i="1"/>
  <c r="E73" i="1" s="1"/>
  <c r="E481" i="1"/>
  <c r="E387" i="1"/>
  <c r="E347" i="1"/>
  <c r="E348" i="1" s="1"/>
  <c r="E210" i="1"/>
  <c r="E143" i="1"/>
  <c r="E308" i="1"/>
  <c r="E566" i="1" s="1"/>
  <c r="E226" i="1"/>
  <c r="E184" i="1"/>
  <c r="E37" i="1"/>
  <c r="F31" i="1" l="1"/>
  <c r="G31" i="1" s="1"/>
  <c r="F542" i="1"/>
  <c r="G542" i="1" s="1"/>
  <c r="F62" i="1"/>
  <c r="F37" i="1"/>
  <c r="G37" i="1" s="1"/>
  <c r="F142" i="1"/>
  <c r="G142" i="1" s="1"/>
  <c r="F47" i="1"/>
  <c r="G47" i="1" s="1"/>
  <c r="F387" i="1"/>
  <c r="G387" i="1" s="1"/>
  <c r="F386" i="1"/>
  <c r="F575" i="1" s="1"/>
  <c r="G575" i="1" s="1"/>
  <c r="F27" i="1"/>
  <c r="G27" i="1" s="1"/>
  <c r="G166" i="1"/>
  <c r="F530" i="1"/>
  <c r="G535" i="1"/>
  <c r="F55" i="1"/>
  <c r="G56" i="1"/>
  <c r="F268" i="1"/>
  <c r="G268" i="1" s="1"/>
  <c r="G263" i="1"/>
  <c r="F347" i="1"/>
  <c r="G315" i="1"/>
  <c r="F308" i="1"/>
  <c r="G278" i="1"/>
  <c r="F225" i="1"/>
  <c r="G226" i="1"/>
  <c r="F12" i="1"/>
  <c r="G12" i="1" s="1"/>
  <c r="G14" i="1"/>
  <c r="F20" i="1"/>
  <c r="F514" i="1"/>
  <c r="G514" i="1" s="1"/>
  <c r="G481" i="1"/>
  <c r="F42" i="1"/>
  <c r="G42" i="1" s="1"/>
  <c r="G184" i="1"/>
  <c r="F422" i="1"/>
  <c r="G394" i="1"/>
  <c r="F423" i="1"/>
  <c r="G423" i="1" s="1"/>
  <c r="F473" i="1"/>
  <c r="F573" i="1" s="1"/>
  <c r="G454" i="1"/>
  <c r="F17" i="1"/>
  <c r="G17" i="1" s="1"/>
  <c r="G18" i="1"/>
  <c r="E584" i="1"/>
  <c r="E586" i="1" s="1"/>
  <c r="E577" i="1"/>
  <c r="E46" i="1"/>
  <c r="E22" i="1"/>
  <c r="E21" i="1" s="1"/>
  <c r="F73" i="1"/>
  <c r="E6" i="1"/>
  <c r="E19" i="1"/>
  <c r="E142" i="1"/>
  <c r="E17" i="1"/>
  <c r="E12" i="1"/>
  <c r="E514" i="1"/>
  <c r="E42" i="1"/>
  <c r="E225" i="1"/>
  <c r="E183" i="1"/>
  <c r="E125" i="1"/>
  <c r="G62" i="1" l="1"/>
  <c r="F58" i="1"/>
  <c r="G58" i="1" s="1"/>
  <c r="G386" i="1"/>
  <c r="F574" i="1"/>
  <c r="G422" i="1"/>
  <c r="F19" i="1"/>
  <c r="G19" i="1" s="1"/>
  <c r="G20" i="1"/>
  <c r="F182" i="1"/>
  <c r="G182" i="1" s="1"/>
  <c r="G225" i="1"/>
  <c r="F256" i="1"/>
  <c r="F566" i="1"/>
  <c r="G308" i="1"/>
  <c r="F348" i="1"/>
  <c r="G348" i="1" s="1"/>
  <c r="G347" i="1"/>
  <c r="G55" i="1"/>
  <c r="F52" i="1"/>
  <c r="G530" i="1"/>
  <c r="F519" i="1"/>
  <c r="G519" i="1" s="1"/>
  <c r="F22" i="1"/>
  <c r="F41" i="1"/>
  <c r="G473" i="1"/>
  <c r="G573" i="1"/>
  <c r="F257" i="1"/>
  <c r="G257" i="1" s="1"/>
  <c r="F125" i="1"/>
  <c r="G125" i="1" s="1"/>
  <c r="G73" i="1"/>
  <c r="E5" i="1"/>
  <c r="E557" i="1" s="1"/>
  <c r="E182" i="1"/>
  <c r="E256" i="1"/>
  <c r="E257" i="1"/>
  <c r="E41" i="1"/>
  <c r="G574" i="1" l="1"/>
  <c r="F585" i="1"/>
  <c r="G585" i="1" s="1"/>
  <c r="F21" i="1"/>
  <c r="G21" i="1" s="1"/>
  <c r="G22" i="1"/>
  <c r="G52" i="1"/>
  <c r="F46" i="1"/>
  <c r="G46" i="1" s="1"/>
  <c r="G256" i="1"/>
  <c r="F194" i="1"/>
  <c r="F36" i="1"/>
  <c r="G36" i="1" s="1"/>
  <c r="G41" i="1"/>
  <c r="F5" i="1"/>
  <c r="F557" i="1" s="1"/>
  <c r="F584" i="1"/>
  <c r="G566" i="1"/>
  <c r="F577" i="1"/>
  <c r="G577" i="1" s="1"/>
  <c r="E35" i="1"/>
  <c r="E194" i="1"/>
  <c r="E36" i="1"/>
  <c r="G5" i="1" l="1"/>
  <c r="F35" i="1"/>
  <c r="G584" i="1"/>
  <c r="F586" i="1"/>
  <c r="G586" i="1" s="1"/>
  <c r="F558" i="1"/>
  <c r="G194" i="1"/>
  <c r="E558" i="1"/>
  <c r="E45" i="1"/>
  <c r="E66" i="1" s="1"/>
  <c r="G35" i="1" l="1"/>
  <c r="F45" i="1"/>
  <c r="F66" i="1" l="1"/>
  <c r="G66" i="1" s="1"/>
  <c r="G45" i="1"/>
</calcChain>
</file>

<file path=xl/sharedStrings.xml><?xml version="1.0" encoding="utf-8"?>
<sst xmlns="http://schemas.openxmlformats.org/spreadsheetml/2006/main" count="679" uniqueCount="307">
  <si>
    <t>А. БУЏЕТСКИ ПРИХОДИ</t>
  </si>
  <si>
    <t>Порески приходи</t>
  </si>
  <si>
    <t>Порези на лична примања и приходе од самосталне дјелатности</t>
  </si>
  <si>
    <t>Порези на имовину</t>
  </si>
  <si>
    <t>Порези на промет производа и услуга</t>
  </si>
  <si>
    <t>Индиректни порези дозначени од УИО</t>
  </si>
  <si>
    <t>Остали порески приходи</t>
  </si>
  <si>
    <t>Непорески приходи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</si>
  <si>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</si>
  <si>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</si>
  <si>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Новчане казне</t>
  </si>
  <si>
    <t>Остали непорески приходи</t>
  </si>
  <si>
    <t>Грантови</t>
  </si>
  <si>
    <t>Трансфери између буџетских јединица истог нивоа власти</t>
  </si>
  <si>
    <t>Б. БУЏЕТСКИ РАСХОДИ</t>
  </si>
  <si>
    <t>Текући расходи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</si>
  <si>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</si>
  <si>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</si>
  <si>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</si>
  <si>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Субвенције</t>
  </si>
  <si>
    <t>Дознаке на име социјалне заштите које се исплаћују из буџета Републике, општина и градова</t>
  </si>
  <si>
    <t>***</t>
  </si>
  <si>
    <t>Буџетска резерва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</si>
  <si>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</si>
  <si>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</si>
  <si>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</si>
  <si>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Примици за произведену сталну имовину</t>
  </si>
  <si>
    <t>Примици за непроизведену сталну имовину</t>
  </si>
  <si>
    <t>Примици од залиха материјала, учинака, робе и ситног инвентара, амбалаже и сл.</t>
  </si>
  <si>
    <t>Примици по основу пореза на додату вриједност</t>
  </si>
  <si>
    <t>II Издаци за нефинансијску имовину</t>
  </si>
  <si>
    <t>Издаци за произведену сталну имовину</t>
  </si>
  <si>
    <t>Издаци за непроизведену сталну имовину</t>
  </si>
  <si>
    <t>Издаци за залихе материјала, робе и ситног инвентара, амбалаже и сл.</t>
  </si>
  <si>
    <t>Издаци по основу пореза на додату вриједност</t>
  </si>
  <si>
    <t>Д. БУЏЕТСКИ СУФИЦИТ/ДЕФИЦИТ (В+Г)</t>
  </si>
  <si>
    <t>Ђ. НЕТО ФИНАНСИРАЊЕ (Е+Ж+З+И)</t>
  </si>
  <si>
    <t>I Примици од финансијске имовине</t>
  </si>
  <si>
    <t>****</t>
  </si>
  <si>
    <t>Примици од финансијске имовине</t>
  </si>
  <si>
    <t>II Издаци за финансијску имовину</t>
  </si>
  <si>
    <t>Издаци за финансијску имовину</t>
  </si>
  <si>
    <t>Ж. НЕТО ЗАДУЖИВАЊЕ (I-II)</t>
  </si>
  <si>
    <t>II Издаци за отплату дугова</t>
  </si>
  <si>
    <t>Издаци за отплату дугова</t>
  </si>
  <si>
    <t>И. РАСПОДЈЕЛА СУФИЦИТА ИЗ РАНИЈИХ ПЕРИОДА</t>
  </si>
  <si>
    <t>Ј. РАЗЛИКА У ФИНАНСИРАЊУ (Д+Ђ)</t>
  </si>
  <si>
    <t>БУЏЕТСКИ ПРИХОДИ</t>
  </si>
  <si>
    <t xml:space="preserve">П о р е с к и  пр и х о д и </t>
  </si>
  <si>
    <t>Порези на насљеђе и поклоне</t>
  </si>
  <si>
    <t>Порези на финансијске и капиталне трансакције</t>
  </si>
  <si>
    <t>Остали порези на имовину</t>
  </si>
  <si>
    <t>Н е п о р е с к и  п р и х о д и</t>
  </si>
  <si>
    <t>Приходи од закупа и ренте</t>
  </si>
  <si>
    <t>Приходи од камата на готовину и готовинске еквиваленте</t>
  </si>
  <si>
    <t>Административне накнаде и таксе</t>
  </si>
  <si>
    <t>Комуналне накнаде и таксе</t>
  </si>
  <si>
    <t>Накнаде по разним основима</t>
  </si>
  <si>
    <t>Приходи од пружања јавних услуга</t>
  </si>
  <si>
    <t>Г р а н т о в и</t>
  </si>
  <si>
    <t>ПРИМИЦИ ЗА НЕФИНАНСИЈСКУ ИМОВИНУ</t>
  </si>
  <si>
    <t xml:space="preserve">БУЏЕТСКИ РАСХОДИ </t>
  </si>
  <si>
    <t>Грантови из земље</t>
  </si>
  <si>
    <t>П р и м и ц и   з а  н е ф и н а н с и ј с к у   и м о в и н у</t>
  </si>
  <si>
    <t>Примици за зграде и објекте</t>
  </si>
  <si>
    <t>Примици за постројења и опрему</t>
  </si>
  <si>
    <t>Примици за земљиште</t>
  </si>
  <si>
    <t>Примици за подземна и површинска налазишта</t>
  </si>
  <si>
    <t>Примици за остала природана добра</t>
  </si>
  <si>
    <t>Примици за осталу непроизведену имовину</t>
  </si>
  <si>
    <t>УКУПНИ БУЏЕТСКИ ПРИХОДИ И ПРИМИЦИ ЗА НЕФИНАНСИЈСКУ ИМОВИНУ</t>
  </si>
  <si>
    <t>Т е к у ћ и  р а с х о д и</t>
  </si>
  <si>
    <t>Расходи за бруто плате</t>
  </si>
  <si>
    <t>Расходи за бруто накнаде  трошкова и осталих личних примања запослених</t>
  </si>
  <si>
    <t>Расходи по основу коришћења робе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</si>
  <si>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</si>
  <si>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</si>
  <si>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</si>
  <si>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</si>
  <si>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</si>
  <si>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</si>
  <si>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</si>
  <si>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</si>
  <si>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ИЗДАЦИ ЗА НЕФИНАНСИЈСКУ ИМОВИНУ</t>
  </si>
  <si>
    <t>Остали расходи по основу коришћења робе и услуга</t>
  </si>
  <si>
    <t>Расходи по основу камата на хартије од вриједности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</si>
  <si>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</si>
  <si>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</si>
  <si>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Расходи по основу затезних камата</t>
  </si>
  <si>
    <t>Грантови у земљи</t>
  </si>
  <si>
    <t>Дознаке на име социјалне заштите које се исплаћују из буџета Републике</t>
  </si>
  <si>
    <t>Дознаке грађанима које се исплаћују из буџета Републике, општина и градова</t>
  </si>
  <si>
    <t>И з д а ц и   з а   н е ф и н а н с и ј с к у   и м о в и н у</t>
  </si>
  <si>
    <t xml:space="preserve">Издаци за изградњу и прибављање зграда и објеката 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</si>
  <si>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</si>
  <si>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</si>
  <si>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нематеријалну произведену имовину</t>
  </si>
  <si>
    <t>УКУПНИ БУЏЕТСКИ РАСХОДИ И ИЗДАЦИ ЗА НЕФИНАНСИЈСКУ ИМОВИНУ</t>
  </si>
  <si>
    <t xml:space="preserve">Ф И Н А Н С И Р А Њ Е </t>
  </si>
  <si>
    <t>Н Е Т О   П Р И М И Ц И   О Д   Ф И Н А Н С И Ј С К Е   И М О В И Н Е</t>
  </si>
  <si>
    <t>П р и м и ц и  о д   ф и н а н с и ј с к е   и м о в и н е</t>
  </si>
  <si>
    <t>Примици за акције и учешћа у капиталу</t>
  </si>
  <si>
    <t>Примици од наплате датих зајмова</t>
  </si>
  <si>
    <t>И з д а ц и  з а   ф и н а н с и ј с к у   и м о в и н у</t>
  </si>
  <si>
    <t>Издаци за хартије од вриједности</t>
  </si>
  <si>
    <t>Издаци за акције и учешћа у капиталу</t>
  </si>
  <si>
    <t>Н Е Т О  З А Д У Ж И В А Њ Е</t>
  </si>
  <si>
    <t>П р и м и ц и  о д  з а д у ж и в а њ а</t>
  </si>
  <si>
    <t>Примици од задуживања</t>
  </si>
  <si>
    <t>Примици од краткорочног задуживања</t>
  </si>
  <si>
    <t>Примици од дугорочног задуживања</t>
  </si>
  <si>
    <t>И з д а ц и  з а  о т п л а т у  д у г о в а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</si>
  <si>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</si>
  <si>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</si>
  <si>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ПЕРИОДА</t>
  </si>
  <si>
    <t>БУЏЕТСКИ РАСХОДИ УКУПНО</t>
  </si>
  <si>
    <t>Економски</t>
  </si>
  <si>
    <t>код</t>
  </si>
  <si>
    <t xml:space="preserve">О п и с </t>
  </si>
  <si>
    <t>Опис</t>
  </si>
  <si>
    <t>СЛУЖБА НАЧЕЛНИКА БР.П.Ј.120</t>
  </si>
  <si>
    <t>СЛУЖБА СКУПШТИНЕ БР.П.Ј.110</t>
  </si>
  <si>
    <t>ОСТАЛА БУЏЕТСКА ПОТРОШЊА БР.П.Ј.190</t>
  </si>
  <si>
    <t>ЦЕНТАР ЗА СОЦИЈАЛНИ РАД БР.П.Ј.300</t>
  </si>
  <si>
    <t>ДЈЕЧИЈИ ВРТИЋ "МЛАДОСТ" БР.П.Ј.400</t>
  </si>
  <si>
    <t>С.Ш.Ц. "ПЕТАР КОЧИЋ" БР.П.Ј.023</t>
  </si>
  <si>
    <t>НАРОДНА БИБЛИОТЕКА БР.П.Ј. 001</t>
  </si>
  <si>
    <t>ОСТАЛИ БУЏЕТСКИ КОРИСНИЦИ БР.П.Ј. 123</t>
  </si>
  <si>
    <t>Е. НЕТО ПРИМИЦИ ОД ФИНАНСИЈСКЕ ИМОВИНЕ (I-II)</t>
  </si>
  <si>
    <t>План</t>
  </si>
  <si>
    <t>Остали непоменути расходи</t>
  </si>
  <si>
    <t>Издаци по основу улагања у побољшање осталих природних добара</t>
  </si>
  <si>
    <t>Издаци за изградњу и прибављање зграда и објеката</t>
  </si>
  <si>
    <t>УКУПНИ БУЏЕТСКИ РАСХОДИ И ИЗДАЦИ ЗА ОТПЛАТУ ДУГОВА</t>
  </si>
  <si>
    <t>Функц.</t>
  </si>
  <si>
    <t>ФУНКЦИЈА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</si>
  <si>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</si>
  <si>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</si>
  <si>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</si>
  <si>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</si>
  <si>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</si>
  <si>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</si>
  <si>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</si>
  <si>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</si>
  <si>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</si>
  <si>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</si>
  <si>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</si>
  <si>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УКУПНО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</si>
  <si>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</si>
  <si>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</si>
  <si>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</si>
  <si>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</si>
  <si>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</si>
  <si>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</si>
  <si>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</si>
  <si>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</si>
  <si>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</si>
  <si>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</si>
  <si>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Остало</t>
  </si>
  <si>
    <t>Порези на промет производа</t>
  </si>
  <si>
    <t>Порези на промет услуга</t>
  </si>
  <si>
    <t>Aкцизе</t>
  </si>
  <si>
    <t>Издаци за инвестиционо одржавање опреме</t>
  </si>
  <si>
    <t xml:space="preserve">Нови </t>
  </si>
  <si>
    <t>ек. Код</t>
  </si>
  <si>
    <t>ек. код</t>
  </si>
  <si>
    <t>Нови</t>
  </si>
  <si>
    <t>Трансфери између или унутар јединица власти</t>
  </si>
  <si>
    <t>Трансфери између различитих јединица власти</t>
  </si>
  <si>
    <t>Т р а  н с ф е р и   и з м е ђ у  и л и  у н у т а р ј е д и н и ц а   в л а с т и</t>
  </si>
  <si>
    <t>Трансфери од државе</t>
  </si>
  <si>
    <t>Индиректни порези прикупљени преко УИО</t>
  </si>
  <si>
    <t>Индиректни порези прикупљени преко УИО- збирно</t>
  </si>
  <si>
    <t>Остали примици</t>
  </si>
  <si>
    <t xml:space="preserve">О с т а л и   п р и м и ц и </t>
  </si>
  <si>
    <t>I Примици од задуживања</t>
  </si>
  <si>
    <t>Примици од хартија од вриједности у земљи (изузев акција)</t>
  </si>
  <si>
    <t>Трансфери између и унутар јединица власти</t>
  </si>
  <si>
    <t>Трансфери унутар исте јединице власти</t>
  </si>
  <si>
    <t>Расходи за бруто накнаде  трошкова и осталих личних примања запослених по основу рада</t>
  </si>
  <si>
    <t>Расходи за отпремнине и једнократне помоћи</t>
  </si>
  <si>
    <t>Остали некласификовани расходи</t>
  </si>
  <si>
    <t>Трансфери фондовима обавезног социјалног осигурања</t>
  </si>
  <si>
    <t>Остали издаци</t>
  </si>
  <si>
    <t>З. ОСТАЛИ НЕТО ПРИМИЦИ (I-II)</t>
  </si>
  <si>
    <t>I Остали примици</t>
  </si>
  <si>
    <t>II Остали издаци</t>
  </si>
  <si>
    <t>Остали издаци из трансакција између или унутар јединица власти</t>
  </si>
  <si>
    <t>Остали примици из трансакција између или унутар јединица власти</t>
  </si>
  <si>
    <t>Остали примици из трансакција са другим јединицама власти</t>
  </si>
  <si>
    <t xml:space="preserve">О с т а л и   и з д а ц и </t>
  </si>
  <si>
    <t>Остали издаци из трансакција  са другим јединицама власти</t>
  </si>
  <si>
    <t>О с т а л и   и з д а ц и</t>
  </si>
  <si>
    <t>Издаци за исплату главнице по хартијама од вриједности (изузев акција)</t>
  </si>
  <si>
    <t>УКУПНИ БУЏЕТСКИ РАСХОДИ И ИЗДАЦИ ЗА НЕФИНАНСИЈСКУ ИМОВИНУ И ОСТАЛИ ИЗДАЦИ</t>
  </si>
  <si>
    <t>Остали издаци из трансакција са другим јединицама власти</t>
  </si>
  <si>
    <t>УКУПНИ БУЏЕТСКИ РАСХОДИ И ИЗДАЦИ ЗА НЕФИНАНСИЈСКУ ИМОВИНУ и БОЛОВАЊЕ</t>
  </si>
  <si>
    <t>Издаци за отплат главнице по хартијама од вриједности (изузев акција)</t>
  </si>
  <si>
    <t>Т р а н с ф е р и   и з м е ђ у   и   у н у т а р    ј е д и н и ц а   в л а с т и</t>
  </si>
  <si>
    <t>И з д а ц и  з а   о т п л а т у    д у г о в а</t>
  </si>
  <si>
    <t>Расходи по судским рјешењима</t>
  </si>
  <si>
    <t>Расходи за наканду плата запослених за вријеме боловања, родитељског одсуства и ост.накн. плата</t>
  </si>
  <si>
    <t>Дознаке пружаоцима услуга социјалне заштите које се исплаћују из бу. Републике, општина и градова</t>
  </si>
  <si>
    <t>Политичке партије</t>
  </si>
  <si>
    <t>Општински црвени крст</t>
  </si>
  <si>
    <t>Ф.К. Горица</t>
  </si>
  <si>
    <t>Ж.О.К. Плива</t>
  </si>
  <si>
    <t>К.К. Плива</t>
  </si>
  <si>
    <t>Карате клуб</t>
  </si>
  <si>
    <t>Ју-јитсу клуб</t>
  </si>
  <si>
    <t xml:space="preserve">Шаховски клуб </t>
  </si>
  <si>
    <t>Спортско риболовно друштво</t>
  </si>
  <si>
    <t>Омладинске организације</t>
  </si>
  <si>
    <t>Вјерске организације и удружења</t>
  </si>
  <si>
    <t>Општинска борачка организација</t>
  </si>
  <si>
    <t>Ватрогасно друштво</t>
  </si>
  <si>
    <t>Удружење пензионера</t>
  </si>
  <si>
    <t>Мјесне заједнице</t>
  </si>
  <si>
    <t>Дом здравља</t>
  </si>
  <si>
    <t>Дом културе "Никола Кокошар"</t>
  </si>
  <si>
    <t>О.Ш. "Немања Влатковић"</t>
  </si>
  <si>
    <t>О.Ш. "Раде Маријанац"</t>
  </si>
  <si>
    <t>Расходи финансирања, други фин. трошкови и расх. трансакција размјене између или унутар јед. вл.</t>
  </si>
  <si>
    <t>Расходи фин. и др. фин. трошкови између јединица власти</t>
  </si>
  <si>
    <t>Расходи по оснoву камата за примљене зајмове из иностранства</t>
  </si>
  <si>
    <t>Издаци за изградњу и прибављање зграда и објеката (пут Шипово-Лубово)</t>
  </si>
  <si>
    <t>Издаци за изградњу и прибављање зграда и објеката (пут Ваганац-Прибељци)</t>
  </si>
  <si>
    <t>Издаци за изградњу и прибављање зграда и објеката (пут Степе Степановић)</t>
  </si>
  <si>
    <t>Издаци за изградњу и прибављање зграда и објеката (канализациона мрежа)</t>
  </si>
  <si>
    <t>Остали непоменути расходи (одборници)</t>
  </si>
  <si>
    <t>Остали непоменути расходи (оик)</t>
  </si>
  <si>
    <t>Остали непоменути расходи (манифестације)</t>
  </si>
  <si>
    <t>Остали непоменути расходи (репрезентација)</t>
  </si>
  <si>
    <t>Расходи финансирања, други фин. трошкови и рас. трансакција размјене између или унутар јед. вл.</t>
  </si>
  <si>
    <t>Дознаке грађанима које се исплаћују из буџета Републике, општина и градова (стип.,прев.дј.,нагр.уч,пом.појед.)</t>
  </si>
  <si>
    <t>Субвенције (Пољопривреда, Суф.јав.пр)</t>
  </si>
  <si>
    <t>Расходи за стручне услуге (пл.промет, цен.рег.хов,мртвозорство)</t>
  </si>
  <si>
    <t>Остали расходи по основу коришћења робе и услуга (уг.о дјелу и накн.стета, чл.Сав.опс.и гр.)</t>
  </si>
  <si>
    <t>Расходи по основу камата на хартије од вриједности (обвезнице)</t>
  </si>
  <si>
    <t xml:space="preserve">Расходи по основу затезних камата </t>
  </si>
  <si>
    <t>Расходи фин. и др. фин. трошкови између јединица власти (Евр.инв.банка)</t>
  </si>
  <si>
    <t>Расходи фин. и др. фин. трошкови између јединица власти (камата кред.за пољопр.)</t>
  </si>
  <si>
    <t>Расходи за наканду плата запослених за вријеме боловања, родитељског одсуства и ост.накн. пл.</t>
  </si>
  <si>
    <t>Расходи по основу утрошка енергије, комуналних, комуникационих и транспортних услуга(тел.,струја, вода, кан.)</t>
  </si>
  <si>
    <t>Расходи за режијски материјал (канц.мат., мат.за чишћ.,струч.литература)</t>
  </si>
  <si>
    <t xml:space="preserve">Расходи за текуће одржавање </t>
  </si>
  <si>
    <t>Расходи за стручне услуге (осиг.радника, возила, лиценце,програми)</t>
  </si>
  <si>
    <t>Остали расходи по основу коришћења робе и услуга (стручни испити,семинари,комисије,репрезентација)</t>
  </si>
  <si>
    <t>Издаци за залихе материјала, робе и ситног инвентара, амбалаже и сл. (гуме,тел.ап.и ост)</t>
  </si>
  <si>
    <t>Остали издаци из трансакција са другим јединицама власти (боловање)</t>
  </si>
  <si>
    <t>Остали расходи по основу коришћења робе и услуга (репрезентација)</t>
  </si>
  <si>
    <t>Расходи за стручне услуге (оглашавање)</t>
  </si>
  <si>
    <t>Расходи по основу утрошка енергије, комуналних, комуникационих и транспортних услуга (дератизација)</t>
  </si>
  <si>
    <t>Расходи за стручне услуге (геодет.усл.)</t>
  </si>
  <si>
    <t>Расходи за текуће одржавање (насип.пут., прог.ком инф.-водовод, канал.,јав.рас.)</t>
  </si>
  <si>
    <t>Расходи за услуге одржавања јавних површина и заштите животне средине (прог.ком.инф., зим.одр.нек.пут.,утр.ел.е.јав.рас.)</t>
  </si>
  <si>
    <t>Остали непоменути расходи (уг.о дј.,остали расх.)</t>
  </si>
  <si>
    <t>Трансфери између буџетских јединица истог нивоа власти (Туристичка организација)</t>
  </si>
  <si>
    <t>Дознаке грађанима које се исплаћују из буџета Републике, општина и градова (новорођенчад)</t>
  </si>
  <si>
    <t>Индекс</t>
  </si>
  <si>
    <t>ОПШТИНСКА УПРАВА БР.П.Ј.130</t>
  </si>
  <si>
    <t>Издаци за отплату дугова из трансакција између или унутар јединица власти</t>
  </si>
  <si>
    <t>Издаци за отплату дугова према другим јединицама власти</t>
  </si>
  <si>
    <t>Дознаке грађанима које се исплаћују из буџета Републике, општина и градова (дознаке грађ.)</t>
  </si>
  <si>
    <t>Извршење</t>
  </si>
  <si>
    <t>2018</t>
  </si>
  <si>
    <t>БУЏЕТ   (7,8,9)</t>
  </si>
  <si>
    <t>БУЏЕТ   (4,5,6)</t>
  </si>
  <si>
    <t>Издаци за изградњу и прибављање зграда и објеката ( локлани пут Драгњић Подови )</t>
  </si>
  <si>
    <t>Издаци у земљи за отплату неизмирених обавеза из ранијих година</t>
  </si>
  <si>
    <t>Табела 1</t>
  </si>
  <si>
    <t>Табела 2</t>
  </si>
  <si>
    <t>ЗУ</t>
  </si>
  <si>
    <t>ИУ</t>
  </si>
  <si>
    <t>1. Заједничке услуге</t>
  </si>
  <si>
    <t>2. Индивидуалне услуге</t>
  </si>
  <si>
    <t>УКУПНО (1+2)</t>
  </si>
  <si>
    <t>Издаци за изградњу и прибављање зграда и објеката ( пут Ћате )</t>
  </si>
  <si>
    <t>Н Е Т О   О С Т А Л И   П Р И М И Ц И</t>
  </si>
  <si>
    <t>јул 2018</t>
  </si>
  <si>
    <t>Ребаланс</t>
  </si>
  <si>
    <t>6/4</t>
  </si>
  <si>
    <t>5/3</t>
  </si>
  <si>
    <t xml:space="preserve">           РЕБАЛАНС БУЏЕТА ОПШТИНЕ ШИПОВО ЗА 2018. ГОДИНУ - ОПШТИ ДИО</t>
  </si>
  <si>
    <t>РЕБАЛАНС БУЏЕТА ОПШТИНЕ ШИПОВО ЗА 2018. ГОДИНУ - БУЏЕТСКИ ПРИХОДИ И ПРИМИЦИ ЗА НЕФИНАНСИЈСКУ ИМОВИНУ</t>
  </si>
  <si>
    <t>РЕБАЛАНС  БУЏЕТА ОПШТИНЕ ШИПОВО ЗА 2018. ГОДИНУ - БУЏЕТСКИ РАСХОДИ И ИЗДАЦИ ЗА НЕФИНАНСИЈСКУ ИМОВИНУ</t>
  </si>
  <si>
    <t>РЕБАЛАНС БУЏЕТА ОПШТИНЕ ШИПОВО ЗА 2018. ГОДИНУ- ФУНКЦИОНАЛАН КЛАСИФИКАЦИЈА РАСХОДА И НЕТО ИЗДАТАКА ЗА НЕФИНАНСИЈСКУ ИМОВИНУ</t>
  </si>
  <si>
    <t>Трансфери од ентитета (Центар.за соц.рад, МУЛС)</t>
  </si>
  <si>
    <t>Примици за инвестициону имовину</t>
  </si>
  <si>
    <t>Трансфери од јединица локалне самоуправе (по записнику Пор.упр.)</t>
  </si>
  <si>
    <t xml:space="preserve">Невладине организације </t>
  </si>
  <si>
    <t>Издаци за набавку постројења и опреме (Спортска дворана - опрема)</t>
  </si>
  <si>
    <t>Издаци за изградњу и прибављање зграда и објеката (пут Кичалово брдо)</t>
  </si>
  <si>
    <t>Издаци за изградњу и прибављање зграда и објеката (пут Подобзир)</t>
  </si>
  <si>
    <t>Издаци за изградњу и прибављање зграда и објеката ( базен )</t>
  </si>
  <si>
    <t>Издаци за изградњу и прибављање зграда и објеката (прилазни пут -спортска хала)</t>
  </si>
  <si>
    <t>Издаци за инвестиционо одржавање, реконструкцију и адаптацију зграда и објеката( рекон гр.ул.)</t>
  </si>
  <si>
    <t>Издаци за инвестиционо одржавање, реконструкцију и адаптацију зграда и објеката( кан. Вртић)</t>
  </si>
  <si>
    <t>Издаци за изградњу и прибављање зграда и објеката ( ул.ра., згр.к..стан., саобр.сигн. )</t>
  </si>
  <si>
    <t>Расподјела суфицита по одлуци о расподјели утврђеног суфицита за 2017. годину</t>
  </si>
  <si>
    <t>Издаци за инвестиционо одржавање, рекон. и адапт. зграда и објеката( водовод Купрешка Ријека)</t>
  </si>
  <si>
    <t>Издаци за немат. произведену имовину (Израда планова, шумско - привр основе , набавка софтв, стр.пл.)</t>
  </si>
  <si>
    <t>Расходи по основу камата за примљене зајмове у земљи (НЛБ и Уницредит, нови кредит НЛБ)</t>
  </si>
  <si>
    <t>Издаци за изградњу и прибављање зграда и објеката (спортска хала, надзор,прик.ел.мрежу, канализац)</t>
  </si>
  <si>
    <t>Издаци за набавку постројења и опреме (лактофризи, наб.возила)</t>
  </si>
  <si>
    <t>Трансфери од ентитета (ИФАД, Мин. Фин., ИРБ)</t>
  </si>
  <si>
    <t>Издаци за изградњу и прибављање зграда и објеката (Пљева Козила, надзор)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</si>
</sst>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5" xfId="0" applyFont="1" applyBorder="1"/>
    <xf numFmtId="0" fontId="3" fillId="0" borderId="1" xfId="0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3" fillId="0" borderId="7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3" xfId="0" applyFont="1" applyBorder="1"/>
    <xf numFmtId="0" fontId="2" fillId="0" borderId="2" xfId="0" applyFont="1" applyBorder="1"/>
    <xf numFmtId="0" fontId="3" fillId="0" borderId="1" xfId="0" applyFont="1" applyFill="1" applyBorder="1" applyAlignment="1">
      <alignment horizontal="left"/>
    </xf>
    <xf numFmtId="0" fontId="6" fillId="0" borderId="0" xfId="0" applyFont="1" applyBorder="1"/>
    <xf numFmtId="0" fontId="3" fillId="0" borderId="5" xfId="0" applyFont="1" applyBorder="1"/>
    <xf numFmtId="0" fontId="2" fillId="0" borderId="0" xfId="0" applyFont="1" applyBorder="1"/>
    <xf numFmtId="3" fontId="4" fillId="0" borderId="0" xfId="0" applyNumberFormat="1" applyFont="1" applyBorder="1"/>
    <xf numFmtId="0" fontId="3" fillId="0" borderId="0" xfId="0" applyFont="1"/>
    <xf numFmtId="0" fontId="2" fillId="0" borderId="0" xfId="0" applyFont="1"/>
    <xf numFmtId="3" fontId="4" fillId="0" borderId="3" xfId="0" applyNumberFormat="1" applyFont="1" applyBorder="1"/>
    <xf numFmtId="3" fontId="2" fillId="0" borderId="3" xfId="0" applyNumberFormat="1" applyFont="1" applyBorder="1"/>
    <xf numFmtId="3" fontId="5" fillId="0" borderId="3" xfId="0" applyNumberFormat="1" applyFont="1" applyBorder="1"/>
    <xf numFmtId="3" fontId="4" fillId="0" borderId="8" xfId="0" applyNumberFormat="1" applyFont="1" applyBorder="1"/>
    <xf numFmtId="0" fontId="0" fillId="0" borderId="1" xfId="0" applyBorder="1"/>
    <xf numFmtId="0" fontId="0" fillId="0" borderId="0" xfId="0" applyBorder="1"/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0" fillId="0" borderId="3" xfId="0" applyBorder="1"/>
    <xf numFmtId="0" fontId="11" fillId="0" borderId="1" xfId="0" applyFont="1" applyBorder="1"/>
    <xf numFmtId="3" fontId="8" fillId="0" borderId="3" xfId="0" applyNumberFormat="1" applyFont="1" applyBorder="1"/>
    <xf numFmtId="0" fontId="11" fillId="0" borderId="0" xfId="0" applyFont="1" applyFill="1" applyBorder="1"/>
    <xf numFmtId="0" fontId="11" fillId="0" borderId="1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/>
    <xf numFmtId="0" fontId="0" fillId="0" borderId="5" xfId="0" applyBorder="1"/>
    <xf numFmtId="49" fontId="0" fillId="0" borderId="1" xfId="0" applyNumberFormat="1" applyBorder="1" applyAlignment="1">
      <alignment horizontal="center"/>
    </xf>
    <xf numFmtId="0" fontId="13" fillId="0" borderId="1" xfId="0" applyFont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0" borderId="3" xfId="0" applyNumberFormat="1" applyBorder="1"/>
    <xf numFmtId="3" fontId="0" fillId="0" borderId="0" xfId="0" applyNumberFormat="1"/>
    <xf numFmtId="0" fontId="2" fillId="0" borderId="9" xfId="0" applyFont="1" applyBorder="1"/>
    <xf numFmtId="0" fontId="2" fillId="0" borderId="7" xfId="0" applyFont="1" applyBorder="1"/>
    <xf numFmtId="0" fontId="3" fillId="0" borderId="9" xfId="0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/>
    <xf numFmtId="0" fontId="11" fillId="0" borderId="2" xfId="0" applyFont="1" applyBorder="1" applyAlignment="1">
      <alignment horizontal="left"/>
    </xf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2" fillId="0" borderId="4" xfId="0" applyFont="1" applyBorder="1"/>
    <xf numFmtId="0" fontId="11" fillId="0" borderId="1" xfId="0" applyFont="1" applyFill="1" applyBorder="1"/>
    <xf numFmtId="3" fontId="14" fillId="0" borderId="3" xfId="0" applyNumberFormat="1" applyFont="1" applyBorder="1"/>
    <xf numFmtId="0" fontId="7" fillId="0" borderId="3" xfId="0" applyFont="1" applyBorder="1"/>
    <xf numFmtId="3" fontId="7" fillId="0" borderId="3" xfId="0" applyNumberFormat="1" applyFont="1" applyBorder="1"/>
    <xf numFmtId="3" fontId="9" fillId="0" borderId="3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1" fillId="0" borderId="2" xfId="0" applyFont="1" applyFill="1" applyBorder="1"/>
    <xf numFmtId="0" fontId="12" fillId="0" borderId="2" xfId="0" applyFont="1" applyBorder="1" applyAlignment="1">
      <alignment horizontal="left"/>
    </xf>
    <xf numFmtId="0" fontId="10" fillId="0" borderId="1" xfId="0" applyFont="1" applyFill="1" applyBorder="1"/>
    <xf numFmtId="0" fontId="1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3" xfId="0" applyFont="1" applyBorder="1"/>
    <xf numFmtId="3" fontId="15" fillId="0" borderId="3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" fontId="6" fillId="0" borderId="3" xfId="0" applyNumberFormat="1" applyFont="1" applyBorder="1"/>
    <xf numFmtId="0" fontId="15" fillId="0" borderId="1" xfId="0" applyFont="1" applyBorder="1"/>
    <xf numFmtId="3" fontId="15" fillId="0" borderId="1" xfId="0" applyNumberFormat="1" applyFont="1" applyBorder="1"/>
    <xf numFmtId="0" fontId="2" fillId="0" borderId="3" xfId="0" applyFont="1" applyBorder="1"/>
    <xf numFmtId="0" fontId="11" fillId="0" borderId="3" xfId="0" applyFont="1" applyBorder="1"/>
    <xf numFmtId="0" fontId="10" fillId="0" borderId="3" xfId="0" applyFont="1" applyBorder="1"/>
    <xf numFmtId="3" fontId="7" fillId="0" borderId="1" xfId="0" applyNumberFormat="1" applyFont="1" applyBorder="1"/>
    <xf numFmtId="0" fontId="2" fillId="0" borderId="0" xfId="0" applyFont="1" applyBorder="1" applyAlignment="1">
      <alignment horizontal="left"/>
    </xf>
    <xf numFmtId="3" fontId="0" fillId="0" borderId="0" xfId="0" applyNumberFormat="1" applyBorder="1"/>
    <xf numFmtId="0" fontId="3" fillId="0" borderId="4" xfId="0" applyFont="1" applyFill="1" applyBorder="1"/>
    <xf numFmtId="1" fontId="15" fillId="0" borderId="1" xfId="0" applyNumberFormat="1" applyFont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0" borderId="13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0" fillId="0" borderId="1" xfId="0" applyFont="1" applyBorder="1"/>
    <xf numFmtId="0" fontId="7" fillId="0" borderId="0" xfId="0" applyFont="1"/>
    <xf numFmtId="1" fontId="0" fillId="0" borderId="1" xfId="0" applyNumberFormat="1" applyBorder="1"/>
    <xf numFmtId="0" fontId="0" fillId="0" borderId="4" xfId="0" applyBorder="1"/>
    <xf numFmtId="0" fontId="13" fillId="0" borderId="1" xfId="0" applyFont="1" applyBorder="1" applyAlignment="1">
      <alignment horizontal="center"/>
    </xf>
    <xf numFmtId="0" fontId="13" fillId="0" borderId="4" xfId="0" applyFont="1" applyBorder="1"/>
    <xf numFmtId="0" fontId="0" fillId="0" borderId="7" xfId="0" applyBorder="1"/>
    <xf numFmtId="3" fontId="15" fillId="0" borderId="4" xfId="0" applyNumberFormat="1" applyFont="1" applyBorder="1"/>
    <xf numFmtId="3" fontId="15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0" fontId="10" fillId="0" borderId="2" xfId="0" applyFont="1" applyFill="1" applyBorder="1"/>
    <xf numFmtId="3" fontId="23" fillId="0" borderId="3" xfId="0" applyNumberFormat="1" applyFont="1" applyBorder="1"/>
    <xf numFmtId="0" fontId="15" fillId="0" borderId="3" xfId="0" applyFont="1" applyBorder="1"/>
    <xf numFmtId="0" fontId="15" fillId="0" borderId="0" xfId="0" applyFont="1"/>
    <xf numFmtId="3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8"/>
  <sheetViews>
    <sheetView tabSelected="1" topLeftCell="A121" workbookViewId="0">
      <selection activeCell="F144" sqref="F144"/>
    </sheetView>
  </sheetViews>
  <sheetFormatPr defaultRowHeight="15" x14ac:dyDescent="0.25"/>
  <cols>
    <col min="1" max="1" width="7.7109375" style="28" customWidth="1"/>
    <col min="2" max="2" width="8" customWidth="1"/>
    <col min="3" max="3" width="81.5703125" customWidth="1"/>
    <col min="4" max="5" width="10" customWidth="1"/>
    <col min="6" max="6" width="10.28515625" customWidth="1"/>
    <col min="7" max="7" width="6.42578125" customWidth="1"/>
  </cols>
  <sheetData>
    <row r="1" spans="1:7" ht="19.5" thickBot="1" x14ac:dyDescent="0.35">
      <c r="B1" s="1" t="s">
        <v>283</v>
      </c>
    </row>
    <row r="2" spans="1:7" x14ac:dyDescent="0.25">
      <c r="A2" s="125" t="s">
        <v>163</v>
      </c>
      <c r="B2" s="105" t="s">
        <v>116</v>
      </c>
      <c r="C2" s="105" t="s">
        <v>118</v>
      </c>
      <c r="D2" s="104" t="s">
        <v>129</v>
      </c>
      <c r="E2" s="104" t="s">
        <v>264</v>
      </c>
      <c r="F2" s="105" t="s">
        <v>280</v>
      </c>
      <c r="G2" s="104" t="s">
        <v>259</v>
      </c>
    </row>
    <row r="3" spans="1:7" ht="15.75" thickBot="1" x14ac:dyDescent="0.3">
      <c r="A3" s="126" t="s">
        <v>165</v>
      </c>
      <c r="B3" s="106" t="s">
        <v>117</v>
      </c>
      <c r="C3" s="124"/>
      <c r="D3" s="106" t="s">
        <v>265</v>
      </c>
      <c r="E3" s="106" t="s">
        <v>279</v>
      </c>
      <c r="F3" s="106">
        <v>2018</v>
      </c>
      <c r="G3" s="107" t="s">
        <v>281</v>
      </c>
    </row>
    <row r="4" spans="1:7" x14ac:dyDescent="0.25">
      <c r="A4" s="123">
        <v>1</v>
      </c>
      <c r="B4" s="123">
        <v>2</v>
      </c>
      <c r="C4" s="123">
        <v>3</v>
      </c>
      <c r="D4" s="122">
        <v>4</v>
      </c>
      <c r="E4" s="87">
        <v>5</v>
      </c>
      <c r="F4" s="87">
        <v>6</v>
      </c>
      <c r="G4" s="87">
        <v>7</v>
      </c>
    </row>
    <row r="5" spans="1:7" x14ac:dyDescent="0.25">
      <c r="A5" s="2"/>
      <c r="B5" s="2"/>
      <c r="C5" s="4" t="s">
        <v>0</v>
      </c>
      <c r="D5" s="29">
        <f t="shared" ref="D5" si="0">D6+D12+D17+D19</f>
        <v>4853956</v>
      </c>
      <c r="E5" s="29">
        <f t="shared" ref="E5:F5" si="1">E6+E12+E17+E19</f>
        <v>2951608</v>
      </c>
      <c r="F5" s="29">
        <f t="shared" si="1"/>
        <v>6177055</v>
      </c>
      <c r="G5" s="5">
        <f>F5/D5*100</f>
        <v>127.2581580879596</v>
      </c>
    </row>
    <row r="6" spans="1:7" x14ac:dyDescent="0.25">
      <c r="A6" s="41">
        <v>71</v>
      </c>
      <c r="B6" s="6">
        <v>710000</v>
      </c>
      <c r="C6" s="4" t="s">
        <v>1</v>
      </c>
      <c r="D6" s="29">
        <f t="shared" ref="D6" si="2">D7+D8+D9+D10+D11</f>
        <v>3375262</v>
      </c>
      <c r="E6" s="29">
        <f t="shared" ref="E6:F6" si="3">E7+E8+E9+E10+E11</f>
        <v>1995637</v>
      </c>
      <c r="F6" s="29">
        <f t="shared" si="3"/>
        <v>3413743</v>
      </c>
      <c r="G6" s="5">
        <f t="shared" ref="G6:G66" si="4">F6/D6*100</f>
        <v>101.14008927306976</v>
      </c>
    </row>
    <row r="7" spans="1:7" x14ac:dyDescent="0.25">
      <c r="A7" s="2">
        <v>713000</v>
      </c>
      <c r="B7" s="2">
        <v>713000</v>
      </c>
      <c r="C7" s="2" t="s">
        <v>2</v>
      </c>
      <c r="D7" s="68">
        <f t="shared" ref="D7" si="5">D75</f>
        <v>304684</v>
      </c>
      <c r="E7" s="68">
        <f t="shared" ref="E7:F7" si="6">E75</f>
        <v>189569</v>
      </c>
      <c r="F7" s="68">
        <f t="shared" si="6"/>
        <v>324975</v>
      </c>
      <c r="G7" s="5">
        <f t="shared" si="4"/>
        <v>106.65968675742737</v>
      </c>
    </row>
    <row r="8" spans="1:7" x14ac:dyDescent="0.25">
      <c r="A8" s="2">
        <v>714000</v>
      </c>
      <c r="B8" s="2">
        <v>714000</v>
      </c>
      <c r="C8" s="2" t="s">
        <v>3</v>
      </c>
      <c r="D8" s="68">
        <f t="shared" ref="D8" si="7">D77</f>
        <v>28032</v>
      </c>
      <c r="E8" s="68">
        <f t="shared" ref="E8:F8" si="8">E77</f>
        <v>20639</v>
      </c>
      <c r="F8" s="68">
        <f t="shared" si="8"/>
        <v>28032</v>
      </c>
      <c r="G8" s="5">
        <f t="shared" si="4"/>
        <v>100</v>
      </c>
    </row>
    <row r="9" spans="1:7" x14ac:dyDescent="0.25">
      <c r="A9" s="2">
        <v>715000</v>
      </c>
      <c r="B9" s="2">
        <v>715000</v>
      </c>
      <c r="C9" s="2" t="s">
        <v>4</v>
      </c>
      <c r="D9" s="68">
        <f t="shared" ref="D9" si="9">D82</f>
        <v>546</v>
      </c>
      <c r="E9" s="68">
        <f t="shared" ref="E9:F9" si="10">E82</f>
        <v>16</v>
      </c>
      <c r="F9" s="68">
        <f t="shared" si="10"/>
        <v>28</v>
      </c>
      <c r="G9" s="5">
        <f t="shared" si="4"/>
        <v>5.1282051282051277</v>
      </c>
    </row>
    <row r="10" spans="1:7" x14ac:dyDescent="0.25">
      <c r="A10" s="2">
        <v>717000</v>
      </c>
      <c r="B10" s="2">
        <v>717000</v>
      </c>
      <c r="C10" s="2" t="s">
        <v>5</v>
      </c>
      <c r="D10" s="68">
        <f t="shared" ref="D10" si="11">D86</f>
        <v>3042000</v>
      </c>
      <c r="E10" s="68">
        <f t="shared" ref="E10:F10" si="12">E86</f>
        <v>1785413</v>
      </c>
      <c r="F10" s="68">
        <f t="shared" si="12"/>
        <v>3060708</v>
      </c>
      <c r="G10" s="5">
        <f t="shared" si="4"/>
        <v>100.61499013806706</v>
      </c>
    </row>
    <row r="11" spans="1:7" x14ac:dyDescent="0.25">
      <c r="A11" s="2">
        <v>719000</v>
      </c>
      <c r="B11" s="2">
        <v>719000</v>
      </c>
      <c r="C11" s="2" t="s">
        <v>6</v>
      </c>
      <c r="D11" s="68">
        <f t="shared" ref="D11" si="13">D88</f>
        <v>0</v>
      </c>
      <c r="E11" s="68">
        <f t="shared" ref="E11:F11" si="14">E88</f>
        <v>0</v>
      </c>
      <c r="F11" s="68">
        <f t="shared" si="14"/>
        <v>0</v>
      </c>
      <c r="G11" s="5" t="e">
        <f t="shared" si="4"/>
        <v>#DIV/0!</v>
      </c>
    </row>
    <row r="12" spans="1:7" x14ac:dyDescent="0.25">
      <c r="A12" s="41">
        <v>72</v>
      </c>
      <c r="B12" s="6">
        <v>720000</v>
      </c>
      <c r="C12" s="4" t="s">
        <v>7</v>
      </c>
      <c r="D12" s="29">
        <f t="shared" ref="D12" si="15">D13+D14+D15+D16</f>
        <v>1149233</v>
      </c>
      <c r="E12" s="29">
        <f t="shared" ref="E12:F12" si="16">E13+E14+E15+E16</f>
        <v>722449</v>
      </c>
      <c r="F12" s="29">
        <f t="shared" si="16"/>
        <v>1255068</v>
      </c>
      <c r="G12" s="5">
        <f t="shared" si="4"/>
        <v>109.20918560465979</v>
      </c>
    </row>
    <row r="13" spans="1:7" x14ac:dyDescent="0.25">
      <c r="A13" s="2">
        <v>721000</v>
      </c>
      <c r="B13" s="7">
        <v>721000</v>
      </c>
      <c r="C13" s="2" t="s">
        <v>8</v>
      </c>
      <c r="D13" s="68">
        <f t="shared" ref="D13" si="17">D91</f>
        <v>8328</v>
      </c>
      <c r="E13" s="68">
        <f t="shared" ref="E13:F13" si="18">E91</f>
        <v>31741</v>
      </c>
      <c r="F13" s="68">
        <f t="shared" si="18"/>
        <v>36521</v>
      </c>
      <c r="G13" s="5">
        <f t="shared" si="4"/>
        <v>438.53266090297785</v>
      </c>
    </row>
    <row r="14" spans="1:7" x14ac:dyDescent="0.25">
      <c r="A14" s="2">
        <v>722000</v>
      </c>
      <c r="B14" s="2">
        <v>722000</v>
      </c>
      <c r="C14" s="2" t="s">
        <v>9</v>
      </c>
      <c r="D14" s="68">
        <f t="shared" ref="D14" si="19">D94</f>
        <v>1119878</v>
      </c>
      <c r="E14" s="68">
        <f t="shared" ref="E14:F14" si="20">E94</f>
        <v>685382</v>
      </c>
      <c r="F14" s="68">
        <f t="shared" si="20"/>
        <v>1210477</v>
      </c>
      <c r="G14" s="5">
        <f t="shared" si="4"/>
        <v>108.09007766917469</v>
      </c>
    </row>
    <row r="15" spans="1:7" x14ac:dyDescent="0.25">
      <c r="A15" s="2">
        <v>723000</v>
      </c>
      <c r="B15" s="2">
        <v>723000</v>
      </c>
      <c r="C15" s="2" t="s">
        <v>10</v>
      </c>
      <c r="D15" s="68">
        <f t="shared" ref="D15" si="21">D99</f>
        <v>1027</v>
      </c>
      <c r="E15" s="68">
        <f t="shared" ref="E15:F15" si="22">E99</f>
        <v>1785</v>
      </c>
      <c r="F15" s="68">
        <f t="shared" si="22"/>
        <v>2000</v>
      </c>
      <c r="G15" s="5">
        <f t="shared" si="4"/>
        <v>194.74196689386562</v>
      </c>
    </row>
    <row r="16" spans="1:7" x14ac:dyDescent="0.25">
      <c r="A16" s="2">
        <v>729000</v>
      </c>
      <c r="B16" s="2">
        <v>729000</v>
      </c>
      <c r="C16" s="2" t="s">
        <v>11</v>
      </c>
      <c r="D16" s="68">
        <f t="shared" ref="D16" si="23">D101</f>
        <v>20000</v>
      </c>
      <c r="E16" s="68">
        <f t="shared" ref="E16:F16" si="24">E101</f>
        <v>3541</v>
      </c>
      <c r="F16" s="68">
        <f t="shared" si="24"/>
        <v>6070</v>
      </c>
      <c r="G16" s="5">
        <f t="shared" si="4"/>
        <v>30.349999999999998</v>
      </c>
    </row>
    <row r="17" spans="1:7" x14ac:dyDescent="0.25">
      <c r="A17" s="41">
        <v>73</v>
      </c>
      <c r="B17" s="6">
        <v>730000</v>
      </c>
      <c r="C17" s="4" t="s">
        <v>12</v>
      </c>
      <c r="D17" s="29">
        <f t="shared" ref="D17:F17" si="25">D18</f>
        <v>0</v>
      </c>
      <c r="E17" s="29">
        <f t="shared" si="25"/>
        <v>29968</v>
      </c>
      <c r="F17" s="29">
        <f t="shared" si="25"/>
        <v>34968</v>
      </c>
      <c r="G17" s="5" t="e">
        <f t="shared" si="4"/>
        <v>#DIV/0!</v>
      </c>
    </row>
    <row r="18" spans="1:7" x14ac:dyDescent="0.25">
      <c r="A18" s="2">
        <v>731000</v>
      </c>
      <c r="B18" s="7">
        <v>731000</v>
      </c>
      <c r="C18" s="2" t="s">
        <v>12</v>
      </c>
      <c r="D18" s="68">
        <f t="shared" ref="D18" si="26">D104</f>
        <v>0</v>
      </c>
      <c r="E18" s="68">
        <f t="shared" ref="E18:F18" si="27">E104</f>
        <v>29968</v>
      </c>
      <c r="F18" s="68">
        <f t="shared" si="27"/>
        <v>34968</v>
      </c>
      <c r="G18" s="5" t="e">
        <f t="shared" si="4"/>
        <v>#DIV/0!</v>
      </c>
    </row>
    <row r="19" spans="1:7" x14ac:dyDescent="0.25">
      <c r="A19" s="41">
        <v>78</v>
      </c>
      <c r="B19" s="6">
        <v>780000</v>
      </c>
      <c r="C19" s="4" t="s">
        <v>167</v>
      </c>
      <c r="D19" s="29">
        <f t="shared" ref="D19:F19" si="28">D20</f>
        <v>329461</v>
      </c>
      <c r="E19" s="29">
        <f t="shared" si="28"/>
        <v>203554</v>
      </c>
      <c r="F19" s="68">
        <f t="shared" si="28"/>
        <v>1473276</v>
      </c>
      <c r="G19" s="5">
        <f t="shared" si="4"/>
        <v>447.17766291002573</v>
      </c>
    </row>
    <row r="20" spans="1:7" x14ac:dyDescent="0.25">
      <c r="A20" s="2">
        <v>787000</v>
      </c>
      <c r="B20" s="7">
        <v>781000</v>
      </c>
      <c r="C20" s="2" t="s">
        <v>168</v>
      </c>
      <c r="D20" s="68">
        <f t="shared" ref="D20" si="29">D107</f>
        <v>329461</v>
      </c>
      <c r="E20" s="68">
        <f t="shared" ref="E20:F20" si="30">E107</f>
        <v>203554</v>
      </c>
      <c r="F20" s="68">
        <f t="shared" si="30"/>
        <v>1473276</v>
      </c>
      <c r="G20" s="5">
        <f t="shared" si="4"/>
        <v>447.17766291002573</v>
      </c>
    </row>
    <row r="21" spans="1:7" x14ac:dyDescent="0.25">
      <c r="A21" s="2"/>
      <c r="B21" s="2"/>
      <c r="C21" s="4" t="s">
        <v>14</v>
      </c>
      <c r="D21" s="29">
        <f t="shared" ref="D21" si="31">D22+D31+D34</f>
        <v>3823733</v>
      </c>
      <c r="E21" s="29">
        <f t="shared" ref="E21:F21" si="32">E22+E31+E34</f>
        <v>2027386.66</v>
      </c>
      <c r="F21" s="29">
        <f t="shared" si="32"/>
        <v>4039318</v>
      </c>
      <c r="G21" s="5">
        <f t="shared" si="4"/>
        <v>105.63807671717665</v>
      </c>
    </row>
    <row r="22" spans="1:7" x14ac:dyDescent="0.25">
      <c r="A22" s="41">
        <v>41</v>
      </c>
      <c r="B22" s="6">
        <v>410000</v>
      </c>
      <c r="C22" s="8" t="s">
        <v>15</v>
      </c>
      <c r="D22" s="29">
        <f t="shared" ref="D22" si="33">D23+D24+D25+D26+D27+D28+D29+D30</f>
        <v>3695138</v>
      </c>
      <c r="E22" s="29">
        <f t="shared" ref="E22:F22" si="34">E23+E24+E25+E26+E27+E28+E29+E30</f>
        <v>1971943.0799999998</v>
      </c>
      <c r="F22" s="29">
        <f t="shared" si="34"/>
        <v>3924424</v>
      </c>
      <c r="G22" s="5">
        <f t="shared" si="4"/>
        <v>106.20507271988218</v>
      </c>
    </row>
    <row r="23" spans="1:7" x14ac:dyDescent="0.25">
      <c r="A23" s="2">
        <v>411000</v>
      </c>
      <c r="B23" s="7">
        <v>411000</v>
      </c>
      <c r="C23" s="9" t="s">
        <v>16</v>
      </c>
      <c r="D23" s="68">
        <f t="shared" ref="D23" si="35">D144</f>
        <v>1295029</v>
      </c>
      <c r="E23" s="68">
        <f t="shared" ref="E23:F23" si="36">E144</f>
        <v>774298.44</v>
      </c>
      <c r="F23" s="68">
        <f t="shared" si="36"/>
        <v>1391185</v>
      </c>
      <c r="G23" s="5">
        <f t="shared" si="4"/>
        <v>107.42500747087517</v>
      </c>
    </row>
    <row r="24" spans="1:7" x14ac:dyDescent="0.25">
      <c r="A24" s="2">
        <v>412000</v>
      </c>
      <c r="B24" s="2">
        <v>412000</v>
      </c>
      <c r="C24" s="9" t="s">
        <v>17</v>
      </c>
      <c r="D24" s="68">
        <f t="shared" ref="D24" si="37">D149</f>
        <v>875485</v>
      </c>
      <c r="E24" s="68">
        <f t="shared" ref="E24:F24" si="38">E149</f>
        <v>390132.46</v>
      </c>
      <c r="F24" s="68">
        <f t="shared" si="38"/>
        <v>933580</v>
      </c>
      <c r="G24" s="5">
        <f t="shared" si="4"/>
        <v>106.63575046973963</v>
      </c>
    </row>
    <row r="25" spans="1:7" x14ac:dyDescent="0.25">
      <c r="A25" s="2">
        <v>413000</v>
      </c>
      <c r="B25" s="2">
        <v>413000</v>
      </c>
      <c r="C25" s="9" t="s">
        <v>18</v>
      </c>
      <c r="D25" s="68">
        <f t="shared" ref="D25" si="39">D159</f>
        <v>110979</v>
      </c>
      <c r="E25" s="68">
        <f t="shared" ref="E25:F25" si="40">E159</f>
        <v>91677.93</v>
      </c>
      <c r="F25" s="68">
        <f t="shared" si="40"/>
        <v>134979</v>
      </c>
      <c r="G25" s="5">
        <f t="shared" si="4"/>
        <v>121.62571297272457</v>
      </c>
    </row>
    <row r="26" spans="1:7" x14ac:dyDescent="0.25">
      <c r="A26" s="2">
        <v>414000</v>
      </c>
      <c r="B26" s="2">
        <v>414000</v>
      </c>
      <c r="C26" s="9" t="s">
        <v>19</v>
      </c>
      <c r="D26" s="68">
        <f t="shared" ref="D26" si="41">D164</f>
        <v>20000</v>
      </c>
      <c r="E26" s="68">
        <f t="shared" ref="E26:F26" si="42">E164</f>
        <v>7000</v>
      </c>
      <c r="F26" s="68">
        <f t="shared" si="42"/>
        <v>20000</v>
      </c>
      <c r="G26" s="5">
        <f t="shared" si="4"/>
        <v>100</v>
      </c>
    </row>
    <row r="27" spans="1:7" x14ac:dyDescent="0.25">
      <c r="A27" s="2">
        <v>415000</v>
      </c>
      <c r="B27" s="2">
        <v>415000</v>
      </c>
      <c r="C27" s="9" t="s">
        <v>12</v>
      </c>
      <c r="D27" s="68">
        <f t="shared" ref="D27" si="43">D166</f>
        <v>360397</v>
      </c>
      <c r="E27" s="68">
        <f t="shared" ref="E27:F27" si="44">E166</f>
        <v>198984.25</v>
      </c>
      <c r="F27" s="68">
        <f t="shared" si="44"/>
        <v>480297</v>
      </c>
      <c r="G27" s="5">
        <f t="shared" si="4"/>
        <v>133.26886738790833</v>
      </c>
    </row>
    <row r="28" spans="1:7" x14ac:dyDescent="0.25">
      <c r="A28" s="2">
        <v>416000</v>
      </c>
      <c r="B28" s="2">
        <v>416000</v>
      </c>
      <c r="C28" s="9" t="s">
        <v>20</v>
      </c>
      <c r="D28" s="68">
        <f t="shared" ref="D28" si="45">D168</f>
        <v>965752</v>
      </c>
      <c r="E28" s="68">
        <f t="shared" ref="E28:F28" si="46">E168</f>
        <v>500764.49</v>
      </c>
      <c r="F28" s="68">
        <f t="shared" si="46"/>
        <v>901167</v>
      </c>
      <c r="G28" s="5">
        <f t="shared" si="4"/>
        <v>93.312465312005571</v>
      </c>
    </row>
    <row r="29" spans="1:7" x14ac:dyDescent="0.25">
      <c r="A29" s="2">
        <v>418000</v>
      </c>
      <c r="B29" s="2">
        <v>413000</v>
      </c>
      <c r="C29" s="36" t="s">
        <v>233</v>
      </c>
      <c r="D29" s="68">
        <f t="shared" ref="D29" si="47">D171</f>
        <v>52496</v>
      </c>
      <c r="E29" s="68">
        <f t="shared" ref="E29:F29" si="48">E171</f>
        <v>3365.51</v>
      </c>
      <c r="F29" s="68">
        <f t="shared" si="48"/>
        <v>52496</v>
      </c>
      <c r="G29" s="5">
        <f t="shared" si="4"/>
        <v>100</v>
      </c>
    </row>
    <row r="30" spans="1:7" x14ac:dyDescent="0.25">
      <c r="A30" s="2">
        <v>419000</v>
      </c>
      <c r="B30" s="2">
        <v>412000</v>
      </c>
      <c r="C30" s="36" t="s">
        <v>200</v>
      </c>
      <c r="D30" s="68">
        <f t="shared" ref="D30" si="49">D173</f>
        <v>15000</v>
      </c>
      <c r="E30" s="68">
        <f t="shared" ref="E30:F30" si="50">E173</f>
        <v>5720</v>
      </c>
      <c r="F30" s="68">
        <f t="shared" si="50"/>
        <v>10720</v>
      </c>
      <c r="G30" s="5">
        <f t="shared" si="4"/>
        <v>71.466666666666669</v>
      </c>
    </row>
    <row r="31" spans="1:7" x14ac:dyDescent="0.25">
      <c r="A31" s="41">
        <v>48</v>
      </c>
      <c r="B31" s="6"/>
      <c r="C31" s="4" t="s">
        <v>177</v>
      </c>
      <c r="D31" s="29">
        <f t="shared" ref="D31" si="51">D32+D33</f>
        <v>114894</v>
      </c>
      <c r="E31" s="29">
        <f t="shared" ref="E31:F31" si="52">E32+E33</f>
        <v>55443.58</v>
      </c>
      <c r="F31" s="29">
        <f t="shared" si="52"/>
        <v>114894</v>
      </c>
      <c r="G31" s="5">
        <f t="shared" si="4"/>
        <v>100</v>
      </c>
    </row>
    <row r="32" spans="1:7" x14ac:dyDescent="0.25">
      <c r="A32" s="2">
        <v>487000</v>
      </c>
      <c r="B32" s="7">
        <v>416000</v>
      </c>
      <c r="C32" s="2" t="s">
        <v>168</v>
      </c>
      <c r="D32" s="68">
        <f t="shared" ref="D32" si="53">D176</f>
        <v>62894</v>
      </c>
      <c r="E32" s="68">
        <f t="shared" ref="E32:F32" si="54">E176</f>
        <v>26642.13</v>
      </c>
      <c r="F32" s="68">
        <f t="shared" si="54"/>
        <v>62894</v>
      </c>
      <c r="G32" s="5">
        <f t="shared" si="4"/>
        <v>100</v>
      </c>
    </row>
    <row r="33" spans="1:7" x14ac:dyDescent="0.25">
      <c r="A33" s="2">
        <v>488000</v>
      </c>
      <c r="B33" s="2">
        <v>482000</v>
      </c>
      <c r="C33" s="2" t="s">
        <v>178</v>
      </c>
      <c r="D33" s="68">
        <f t="shared" ref="D33" si="55">D178</f>
        <v>52000</v>
      </c>
      <c r="E33" s="68">
        <f t="shared" ref="E33:F33" si="56">E178</f>
        <v>28801.45</v>
      </c>
      <c r="F33" s="68">
        <f t="shared" si="56"/>
        <v>52000</v>
      </c>
      <c r="G33" s="5">
        <f t="shared" si="4"/>
        <v>100</v>
      </c>
    </row>
    <row r="34" spans="1:7" x14ac:dyDescent="0.25">
      <c r="A34" s="2"/>
      <c r="B34" s="10" t="s">
        <v>21</v>
      </c>
      <c r="C34" s="4" t="s">
        <v>22</v>
      </c>
      <c r="D34" s="68">
        <f t="shared" ref="D34" si="57">D180</f>
        <v>13701</v>
      </c>
      <c r="E34" s="68">
        <f t="shared" ref="E34:F34" si="58">E180</f>
        <v>0</v>
      </c>
      <c r="F34" s="68">
        <f t="shared" si="58"/>
        <v>0</v>
      </c>
      <c r="G34" s="5">
        <f t="shared" si="4"/>
        <v>0</v>
      </c>
    </row>
    <row r="35" spans="1:7" x14ac:dyDescent="0.25">
      <c r="A35" s="2"/>
      <c r="B35" s="2"/>
      <c r="C35" s="8" t="s">
        <v>23</v>
      </c>
      <c r="D35" s="29">
        <f t="shared" ref="D35" si="59">D5-D21</f>
        <v>1030223</v>
      </c>
      <c r="E35" s="29">
        <f t="shared" ref="E35:F35" si="60">E5-E21</f>
        <v>924221.34000000008</v>
      </c>
      <c r="F35" s="29">
        <f t="shared" si="60"/>
        <v>2137737</v>
      </c>
      <c r="G35" s="5">
        <f t="shared" si="4"/>
        <v>207.50235628596917</v>
      </c>
    </row>
    <row r="36" spans="1:7" x14ac:dyDescent="0.25">
      <c r="A36" s="2"/>
      <c r="B36" s="2"/>
      <c r="C36" s="8" t="s">
        <v>24</v>
      </c>
      <c r="D36" s="29">
        <f t="shared" ref="D36" si="61">D37-D41</f>
        <v>-1612916</v>
      </c>
      <c r="E36" s="29">
        <f t="shared" ref="E36:F36" si="62">E37-E41</f>
        <v>70887.749999999985</v>
      </c>
      <c r="F36" s="29">
        <f t="shared" si="62"/>
        <v>-3875867</v>
      </c>
      <c r="G36" s="5">
        <f t="shared" si="4"/>
        <v>240.3018508093416</v>
      </c>
    </row>
    <row r="37" spans="1:7" x14ac:dyDescent="0.25">
      <c r="A37" s="41">
        <v>81</v>
      </c>
      <c r="B37" s="6">
        <v>810000</v>
      </c>
      <c r="C37" s="8" t="s">
        <v>25</v>
      </c>
      <c r="D37" s="29">
        <f t="shared" ref="D37" si="63">D38+D39+D40</f>
        <v>161234</v>
      </c>
      <c r="E37" s="29">
        <f t="shared" ref="E37:F37" si="64">E38+E39+E40</f>
        <v>140604</v>
      </c>
      <c r="F37" s="29">
        <f t="shared" si="64"/>
        <v>140604</v>
      </c>
      <c r="G37" s="5">
        <f t="shared" si="4"/>
        <v>87.204931962241218</v>
      </c>
    </row>
    <row r="38" spans="1:7" x14ac:dyDescent="0.25">
      <c r="A38" s="2">
        <v>811000</v>
      </c>
      <c r="B38" s="7">
        <v>811000</v>
      </c>
      <c r="C38" s="9" t="s">
        <v>26</v>
      </c>
      <c r="D38" s="68">
        <f t="shared" ref="D38" si="65">D114</f>
        <v>161234</v>
      </c>
      <c r="E38" s="68">
        <f t="shared" ref="E38:F38" si="66">E114</f>
        <v>140604</v>
      </c>
      <c r="F38" s="68">
        <f t="shared" si="66"/>
        <v>140604</v>
      </c>
      <c r="G38" s="5">
        <f t="shared" si="4"/>
        <v>87.204931962241218</v>
      </c>
    </row>
    <row r="39" spans="1:7" x14ac:dyDescent="0.25">
      <c r="A39" s="2">
        <v>813000</v>
      </c>
      <c r="B39" s="2">
        <v>813000</v>
      </c>
      <c r="C39" s="9" t="s">
        <v>27</v>
      </c>
      <c r="D39" s="68">
        <f t="shared" ref="D39" si="67">D118</f>
        <v>0</v>
      </c>
      <c r="E39" s="68">
        <f t="shared" ref="E39:F39" si="68">E118</f>
        <v>0</v>
      </c>
      <c r="F39" s="68">
        <f t="shared" si="68"/>
        <v>0</v>
      </c>
      <c r="G39" s="5" t="e">
        <f t="shared" si="4"/>
        <v>#DIV/0!</v>
      </c>
    </row>
    <row r="40" spans="1:7" x14ac:dyDescent="0.25">
      <c r="A40" s="2">
        <v>816000</v>
      </c>
      <c r="B40" s="2">
        <v>816000</v>
      </c>
      <c r="C40" s="9" t="s">
        <v>28</v>
      </c>
      <c r="D40" s="68">
        <f t="shared" ref="D40" si="69">D123</f>
        <v>0</v>
      </c>
      <c r="E40" s="68">
        <f t="shared" ref="E40:F40" si="70">E123</f>
        <v>0</v>
      </c>
      <c r="F40" s="68">
        <f t="shared" si="70"/>
        <v>0</v>
      </c>
      <c r="G40" s="5" t="e">
        <f t="shared" si="4"/>
        <v>#DIV/0!</v>
      </c>
    </row>
    <row r="41" spans="1:7" x14ac:dyDescent="0.25">
      <c r="A41" s="41">
        <v>51</v>
      </c>
      <c r="B41" s="6">
        <v>510000</v>
      </c>
      <c r="C41" s="4" t="s">
        <v>30</v>
      </c>
      <c r="D41" s="29">
        <f t="shared" ref="D41" si="71">D42+D43+D44</f>
        <v>1774150</v>
      </c>
      <c r="E41" s="29">
        <f t="shared" ref="E41:F41" si="72">E42+E43+E44</f>
        <v>69716.250000000015</v>
      </c>
      <c r="F41" s="29">
        <f t="shared" si="72"/>
        <v>4016471</v>
      </c>
      <c r="G41" s="5">
        <f t="shared" si="4"/>
        <v>226.38846771693485</v>
      </c>
    </row>
    <row r="42" spans="1:7" x14ac:dyDescent="0.25">
      <c r="A42" s="2">
        <v>511000</v>
      </c>
      <c r="B42" s="7">
        <v>511000</v>
      </c>
      <c r="C42" s="9" t="s">
        <v>31</v>
      </c>
      <c r="D42" s="68">
        <f t="shared" ref="D42" si="73">D184</f>
        <v>1763150</v>
      </c>
      <c r="E42" s="68">
        <f t="shared" ref="E42:F42" si="74">E184</f>
        <v>69416.73000000001</v>
      </c>
      <c r="F42" s="68">
        <f t="shared" si="74"/>
        <v>4014871</v>
      </c>
      <c r="G42" s="5">
        <f t="shared" si="4"/>
        <v>227.71012109009442</v>
      </c>
    </row>
    <row r="43" spans="1:7" x14ac:dyDescent="0.25">
      <c r="A43" s="2">
        <v>513000</v>
      </c>
      <c r="B43" s="2">
        <v>513000</v>
      </c>
      <c r="C43" s="9" t="s">
        <v>32</v>
      </c>
      <c r="D43" s="68">
        <f t="shared" ref="D43" si="75">D190</f>
        <v>10000</v>
      </c>
      <c r="E43" s="68">
        <f t="shared" ref="E43:F43" si="76">E190</f>
        <v>0</v>
      </c>
      <c r="F43" s="68">
        <f t="shared" si="76"/>
        <v>0</v>
      </c>
      <c r="G43" s="5">
        <f t="shared" si="4"/>
        <v>0</v>
      </c>
    </row>
    <row r="44" spans="1:7" x14ac:dyDescent="0.25">
      <c r="A44" s="2">
        <v>516000</v>
      </c>
      <c r="B44" s="2">
        <v>516000</v>
      </c>
      <c r="C44" s="9" t="s">
        <v>33</v>
      </c>
      <c r="D44" s="68">
        <f t="shared" ref="D44" si="77">D192</f>
        <v>1000</v>
      </c>
      <c r="E44" s="68">
        <f t="shared" ref="E44:F44" si="78">E192</f>
        <v>299.52</v>
      </c>
      <c r="F44" s="68">
        <f t="shared" si="78"/>
        <v>1600</v>
      </c>
      <c r="G44" s="5">
        <f t="shared" si="4"/>
        <v>160</v>
      </c>
    </row>
    <row r="45" spans="1:7" x14ac:dyDescent="0.25">
      <c r="A45" s="2"/>
      <c r="B45" s="2"/>
      <c r="C45" s="4" t="s">
        <v>35</v>
      </c>
      <c r="D45" s="68">
        <f t="shared" ref="D45" si="79">D35+D36</f>
        <v>-582693</v>
      </c>
      <c r="E45" s="68">
        <f t="shared" ref="E45:F45" si="80">E35+E36</f>
        <v>995109.09000000008</v>
      </c>
      <c r="F45" s="68">
        <f t="shared" si="80"/>
        <v>-1738130</v>
      </c>
      <c r="G45" s="5">
        <f t="shared" si="4"/>
        <v>298.29258288670019</v>
      </c>
    </row>
    <row r="46" spans="1:7" x14ac:dyDescent="0.25">
      <c r="A46" s="2"/>
      <c r="B46" s="2"/>
      <c r="C46" s="4" t="s">
        <v>36</v>
      </c>
      <c r="D46" s="29">
        <f>D47+D52+D58+D65</f>
        <v>582693</v>
      </c>
      <c r="E46" s="29">
        <f>E47+E52+E58+E65</f>
        <v>-391028.20999999996</v>
      </c>
      <c r="F46" s="29">
        <f>F47+F52+F58+F65</f>
        <v>1738130</v>
      </c>
      <c r="G46" s="5">
        <f t="shared" si="4"/>
        <v>298.29258288670019</v>
      </c>
    </row>
    <row r="47" spans="1:7" x14ac:dyDescent="0.25">
      <c r="A47" s="2"/>
      <c r="B47" s="2"/>
      <c r="C47" s="4" t="s">
        <v>128</v>
      </c>
      <c r="D47" s="29">
        <f t="shared" ref="D47" si="81">D48-D50</f>
        <v>0</v>
      </c>
      <c r="E47" s="29">
        <f t="shared" ref="E47:F47" si="82">E48-E50</f>
        <v>0</v>
      </c>
      <c r="F47" s="29">
        <f t="shared" si="82"/>
        <v>0</v>
      </c>
      <c r="G47" s="5" t="e">
        <f t="shared" si="4"/>
        <v>#DIV/0!</v>
      </c>
    </row>
    <row r="48" spans="1:7" x14ac:dyDescent="0.25">
      <c r="A48" s="41">
        <v>91</v>
      </c>
      <c r="B48" s="6">
        <v>910000</v>
      </c>
      <c r="C48" s="4" t="s">
        <v>37</v>
      </c>
      <c r="D48" s="29">
        <f t="shared" ref="D48:F48" si="83">D49</f>
        <v>0</v>
      </c>
      <c r="E48" s="29">
        <f t="shared" si="83"/>
        <v>0</v>
      </c>
      <c r="F48" s="29">
        <f t="shared" si="83"/>
        <v>0</v>
      </c>
      <c r="G48" s="5" t="e">
        <f t="shared" si="4"/>
        <v>#DIV/0!</v>
      </c>
    </row>
    <row r="49" spans="1:7" x14ac:dyDescent="0.25">
      <c r="A49" s="2">
        <v>911000</v>
      </c>
      <c r="B49" s="7">
        <v>911000</v>
      </c>
      <c r="C49" s="2" t="s">
        <v>39</v>
      </c>
      <c r="D49" s="68">
        <f t="shared" ref="D49" si="84">D522</f>
        <v>0</v>
      </c>
      <c r="E49" s="68">
        <f t="shared" ref="E49:F49" si="85">E522</f>
        <v>0</v>
      </c>
      <c r="F49" s="68">
        <f t="shared" si="85"/>
        <v>0</v>
      </c>
      <c r="G49" s="5" t="e">
        <f t="shared" si="4"/>
        <v>#DIV/0!</v>
      </c>
    </row>
    <row r="50" spans="1:7" x14ac:dyDescent="0.25">
      <c r="A50" s="41">
        <v>61</v>
      </c>
      <c r="B50" s="6">
        <v>610000</v>
      </c>
      <c r="C50" s="8" t="s">
        <v>40</v>
      </c>
      <c r="D50" s="29">
        <f t="shared" ref="D50:F50" si="86">D51</f>
        <v>0</v>
      </c>
      <c r="E50" s="29">
        <f t="shared" si="86"/>
        <v>0</v>
      </c>
      <c r="F50" s="29">
        <f t="shared" si="86"/>
        <v>0</v>
      </c>
      <c r="G50" s="5" t="e">
        <f t="shared" si="4"/>
        <v>#DIV/0!</v>
      </c>
    </row>
    <row r="51" spans="1:7" x14ac:dyDescent="0.25">
      <c r="A51" s="2">
        <v>611000</v>
      </c>
      <c r="B51" s="7">
        <v>611000</v>
      </c>
      <c r="C51" s="9" t="s">
        <v>41</v>
      </c>
      <c r="D51" s="68">
        <f t="shared" ref="D51" si="87">D527</f>
        <v>0</v>
      </c>
      <c r="E51" s="68">
        <f t="shared" ref="E51:F51" si="88">E527</f>
        <v>0</v>
      </c>
      <c r="F51" s="68">
        <f t="shared" si="88"/>
        <v>0</v>
      </c>
      <c r="G51" s="5" t="e">
        <f t="shared" si="4"/>
        <v>#DIV/0!</v>
      </c>
    </row>
    <row r="52" spans="1:7" x14ac:dyDescent="0.25">
      <c r="A52" s="2"/>
      <c r="B52" s="2"/>
      <c r="C52" s="8" t="s">
        <v>42</v>
      </c>
      <c r="D52" s="29">
        <f t="shared" ref="D52" si="89">D53-D55</f>
        <v>644920</v>
      </c>
      <c r="E52" s="29">
        <f t="shared" ref="E52:F52" si="90">E53-E55</f>
        <v>-308229.25</v>
      </c>
      <c r="F52" s="29">
        <f t="shared" si="90"/>
        <v>1644920</v>
      </c>
      <c r="G52" s="5">
        <f t="shared" si="4"/>
        <v>255.05799168889163</v>
      </c>
    </row>
    <row r="53" spans="1:7" x14ac:dyDescent="0.25">
      <c r="A53" s="41">
        <v>92</v>
      </c>
      <c r="B53" s="6">
        <v>920000</v>
      </c>
      <c r="C53" s="4" t="s">
        <v>175</v>
      </c>
      <c r="D53" s="29">
        <f t="shared" ref="D53:F53" si="91">D54</f>
        <v>1000000</v>
      </c>
      <c r="E53" s="29">
        <f t="shared" si="91"/>
        <v>0</v>
      </c>
      <c r="F53" s="29">
        <f t="shared" si="91"/>
        <v>2000000</v>
      </c>
      <c r="G53" s="5">
        <f t="shared" si="4"/>
        <v>200</v>
      </c>
    </row>
    <row r="54" spans="1:7" x14ac:dyDescent="0.25">
      <c r="A54" s="2">
        <v>921000</v>
      </c>
      <c r="B54" s="7">
        <v>921000</v>
      </c>
      <c r="C54" s="2" t="s">
        <v>108</v>
      </c>
      <c r="D54" s="68">
        <f t="shared" ref="D54" si="92">D532</f>
        <v>1000000</v>
      </c>
      <c r="E54" s="68">
        <f t="shared" ref="E54:F54" si="93">E532</f>
        <v>0</v>
      </c>
      <c r="F54" s="68">
        <f t="shared" si="93"/>
        <v>2000000</v>
      </c>
      <c r="G54" s="5">
        <f t="shared" si="4"/>
        <v>200</v>
      </c>
    </row>
    <row r="55" spans="1:7" x14ac:dyDescent="0.25">
      <c r="A55" s="41">
        <v>62</v>
      </c>
      <c r="B55" s="6">
        <v>620000</v>
      </c>
      <c r="C55" s="4" t="s">
        <v>43</v>
      </c>
      <c r="D55" s="29">
        <f t="shared" ref="D55" si="94">D56+D57</f>
        <v>355080</v>
      </c>
      <c r="E55" s="29">
        <f t="shared" ref="E55:F55" si="95">E56+E57</f>
        <v>308229.25</v>
      </c>
      <c r="F55" s="29">
        <f t="shared" si="95"/>
        <v>355080</v>
      </c>
      <c r="G55" s="5">
        <f t="shared" si="4"/>
        <v>100</v>
      </c>
    </row>
    <row r="56" spans="1:7" x14ac:dyDescent="0.25">
      <c r="A56" s="2">
        <v>621000</v>
      </c>
      <c r="B56" s="7">
        <v>621000</v>
      </c>
      <c r="C56" s="2" t="s">
        <v>44</v>
      </c>
      <c r="D56" s="68">
        <f t="shared" ref="D56" si="96">D536</f>
        <v>344786</v>
      </c>
      <c r="E56" s="68">
        <f t="shared" ref="E56:F56" si="97">E536</f>
        <v>303120.25</v>
      </c>
      <c r="F56" s="68">
        <f t="shared" si="97"/>
        <v>344786</v>
      </c>
      <c r="G56" s="5">
        <f t="shared" si="4"/>
        <v>100</v>
      </c>
    </row>
    <row r="57" spans="1:7" x14ac:dyDescent="0.25">
      <c r="A57" s="2">
        <v>628000</v>
      </c>
      <c r="B57" s="7"/>
      <c r="C57" s="98" t="s">
        <v>261</v>
      </c>
      <c r="D57" s="68">
        <f t="shared" ref="D57" si="98">D540</f>
        <v>10294</v>
      </c>
      <c r="E57" s="68">
        <f t="shared" ref="E57:F57" si="99">E540</f>
        <v>5109</v>
      </c>
      <c r="F57" s="68">
        <f t="shared" si="99"/>
        <v>10294</v>
      </c>
      <c r="G57" s="5">
        <f t="shared" si="4"/>
        <v>100</v>
      </c>
    </row>
    <row r="58" spans="1:7" x14ac:dyDescent="0.25">
      <c r="A58" s="2"/>
      <c r="B58" s="7"/>
      <c r="C58" s="38" t="s">
        <v>184</v>
      </c>
      <c r="D58" s="68">
        <f t="shared" ref="D58" si="100">D59-D62</f>
        <v>-62227</v>
      </c>
      <c r="E58" s="68">
        <f t="shared" ref="E58:F58" si="101">E59-E62</f>
        <v>-82798.959999999992</v>
      </c>
      <c r="F58" s="68">
        <f t="shared" si="101"/>
        <v>-61598</v>
      </c>
      <c r="G58" s="5">
        <f t="shared" si="4"/>
        <v>98.989184759027424</v>
      </c>
    </row>
    <row r="59" spans="1:7" x14ac:dyDescent="0.25">
      <c r="A59" s="41">
        <v>93</v>
      </c>
      <c r="B59" s="6"/>
      <c r="C59" s="8" t="s">
        <v>185</v>
      </c>
      <c r="D59" s="29">
        <f t="shared" ref="D59" si="102">D60+D61</f>
        <v>220302</v>
      </c>
      <c r="E59" s="29">
        <f t="shared" ref="E59:F59" si="103">E60+E61</f>
        <v>5586</v>
      </c>
      <c r="F59" s="29">
        <f t="shared" si="103"/>
        <v>240105</v>
      </c>
      <c r="G59" s="5">
        <f t="shared" si="4"/>
        <v>108.9890241577471</v>
      </c>
    </row>
    <row r="60" spans="1:7" x14ac:dyDescent="0.25">
      <c r="A60" s="35">
        <v>931000</v>
      </c>
      <c r="B60" s="7">
        <v>817000</v>
      </c>
      <c r="C60" s="76" t="s">
        <v>173</v>
      </c>
      <c r="D60" s="68">
        <f t="shared" ref="D60" si="104">D544</f>
        <v>208918</v>
      </c>
      <c r="E60" s="68">
        <f t="shared" ref="E60:F60" si="105">E544</f>
        <v>0</v>
      </c>
      <c r="F60" s="68">
        <f t="shared" si="105"/>
        <v>227756</v>
      </c>
      <c r="G60" s="5">
        <f t="shared" si="4"/>
        <v>109.01693487396969</v>
      </c>
    </row>
    <row r="61" spans="1:7" x14ac:dyDescent="0.25">
      <c r="A61" s="35">
        <v>938000</v>
      </c>
      <c r="B61" s="7">
        <v>729000</v>
      </c>
      <c r="C61" s="36" t="s">
        <v>188</v>
      </c>
      <c r="D61" s="68">
        <f t="shared" ref="D61" si="106">D546</f>
        <v>11384</v>
      </c>
      <c r="E61" s="68">
        <f t="shared" ref="E61:F61" si="107">E546</f>
        <v>5586</v>
      </c>
      <c r="F61" s="68">
        <f t="shared" si="107"/>
        <v>12349</v>
      </c>
      <c r="G61" s="5">
        <f t="shared" si="4"/>
        <v>108.47680955727337</v>
      </c>
    </row>
    <row r="62" spans="1:7" x14ac:dyDescent="0.25">
      <c r="A62" s="41">
        <v>63</v>
      </c>
      <c r="B62" s="7"/>
      <c r="C62" s="67" t="s">
        <v>186</v>
      </c>
      <c r="D62" s="68">
        <f>D63+D64</f>
        <v>282529</v>
      </c>
      <c r="E62" s="68">
        <f>E63+E64</f>
        <v>88384.959999999992</v>
      </c>
      <c r="F62" s="68">
        <f>F63+F64</f>
        <v>301703</v>
      </c>
      <c r="G62" s="5">
        <f t="shared" si="4"/>
        <v>106.78655996375592</v>
      </c>
    </row>
    <row r="63" spans="1:7" x14ac:dyDescent="0.25">
      <c r="A63" s="35">
        <v>631000</v>
      </c>
      <c r="B63" s="7">
        <v>517000</v>
      </c>
      <c r="C63" s="76" t="s">
        <v>183</v>
      </c>
      <c r="D63" s="68">
        <f t="shared" ref="D63" si="108">D549</f>
        <v>270515</v>
      </c>
      <c r="E63" s="68">
        <f t="shared" ref="E63:F63" si="109">E549</f>
        <v>81402.84</v>
      </c>
      <c r="F63" s="68">
        <f t="shared" si="109"/>
        <v>289353</v>
      </c>
      <c r="G63" s="5">
        <f t="shared" si="4"/>
        <v>106.96375432046281</v>
      </c>
    </row>
    <row r="64" spans="1:7" x14ac:dyDescent="0.25">
      <c r="A64" s="35">
        <v>638000</v>
      </c>
      <c r="B64" s="7">
        <v>411100</v>
      </c>
      <c r="C64" s="76" t="s">
        <v>187</v>
      </c>
      <c r="D64" s="68">
        <f t="shared" ref="D64" si="110">D552</f>
        <v>12014</v>
      </c>
      <c r="E64" s="68">
        <f t="shared" ref="E64:F64" si="111">E552</f>
        <v>6982.1200000000008</v>
      </c>
      <c r="F64" s="68">
        <f t="shared" si="111"/>
        <v>12350</v>
      </c>
      <c r="G64" s="5">
        <f t="shared" si="4"/>
        <v>102.79673714000333</v>
      </c>
    </row>
    <row r="65" spans="1:7" x14ac:dyDescent="0.25">
      <c r="A65" s="38"/>
      <c r="B65" s="10" t="s">
        <v>38</v>
      </c>
      <c r="C65" s="8" t="s">
        <v>45</v>
      </c>
      <c r="D65" s="141">
        <f>D554</f>
        <v>0</v>
      </c>
      <c r="E65" s="141">
        <f t="shared" ref="E65:F65" si="112">E554</f>
        <v>0</v>
      </c>
      <c r="F65" s="82">
        <f t="shared" si="112"/>
        <v>154808</v>
      </c>
      <c r="G65" s="5" t="e">
        <f t="shared" si="4"/>
        <v>#DIV/0!</v>
      </c>
    </row>
    <row r="66" spans="1:7" x14ac:dyDescent="0.25">
      <c r="A66" s="2"/>
      <c r="B66" s="66"/>
      <c r="C66" s="102" t="s">
        <v>46</v>
      </c>
      <c r="D66" s="29">
        <f>D45+D46</f>
        <v>0</v>
      </c>
      <c r="E66" s="29">
        <f>E45+E46</f>
        <v>604080.88000000012</v>
      </c>
      <c r="F66" s="29">
        <f>F45+F46</f>
        <v>0</v>
      </c>
      <c r="G66" s="5" t="e">
        <f t="shared" si="4"/>
        <v>#DIV/0!</v>
      </c>
    </row>
    <row r="67" spans="1:7" x14ac:dyDescent="0.25">
      <c r="A67" s="25"/>
      <c r="B67" s="53"/>
      <c r="C67" s="11"/>
      <c r="D67" s="26"/>
      <c r="E67" s="26"/>
      <c r="F67" s="26"/>
      <c r="G67" s="26"/>
    </row>
    <row r="68" spans="1:7" x14ac:dyDescent="0.25">
      <c r="A68" s="25"/>
      <c r="B68" s="25"/>
      <c r="C68" s="13"/>
      <c r="D68" s="26"/>
      <c r="E68" s="34"/>
      <c r="F68" s="34"/>
      <c r="G68" s="34"/>
    </row>
    <row r="69" spans="1:7" x14ac:dyDescent="0.25">
      <c r="B69" s="12" t="s">
        <v>284</v>
      </c>
      <c r="C69" s="13"/>
      <c r="D69" s="34"/>
      <c r="E69" s="34"/>
      <c r="F69" s="34"/>
      <c r="G69" s="34"/>
    </row>
    <row r="70" spans="1:7" x14ac:dyDescent="0.25">
      <c r="A70" s="66" t="s">
        <v>163</v>
      </c>
      <c r="B70" s="14" t="s">
        <v>116</v>
      </c>
      <c r="C70" s="15" t="s">
        <v>119</v>
      </c>
      <c r="D70" s="79" t="s">
        <v>129</v>
      </c>
      <c r="E70" s="108" t="s">
        <v>264</v>
      </c>
      <c r="F70" s="110" t="s">
        <v>280</v>
      </c>
      <c r="G70" s="111" t="s">
        <v>259</v>
      </c>
    </row>
    <row r="71" spans="1:7" x14ac:dyDescent="0.25">
      <c r="A71" s="3" t="s">
        <v>165</v>
      </c>
      <c r="B71" s="17" t="s">
        <v>117</v>
      </c>
      <c r="C71" s="18"/>
      <c r="D71" s="80" t="s">
        <v>265</v>
      </c>
      <c r="E71" s="109" t="s">
        <v>279</v>
      </c>
      <c r="F71" s="109">
        <v>2018</v>
      </c>
      <c r="G71" s="112" t="s">
        <v>281</v>
      </c>
    </row>
    <row r="72" spans="1:7" x14ac:dyDescent="0.25">
      <c r="A72" s="85">
        <v>1</v>
      </c>
      <c r="B72" s="85">
        <v>2</v>
      </c>
      <c r="C72" s="86">
        <v>3</v>
      </c>
      <c r="D72" s="88">
        <v>4</v>
      </c>
      <c r="E72" s="89">
        <v>5</v>
      </c>
      <c r="F72" s="89">
        <v>6</v>
      </c>
      <c r="G72" s="89">
        <v>7</v>
      </c>
    </row>
    <row r="73" spans="1:7" x14ac:dyDescent="0.25">
      <c r="A73" s="2"/>
      <c r="B73" s="20" t="s">
        <v>47</v>
      </c>
      <c r="C73" s="21"/>
      <c r="D73" s="29">
        <f t="shared" ref="D73" si="113">D74+D90+D103+D106</f>
        <v>4853956</v>
      </c>
      <c r="E73" s="29">
        <f t="shared" ref="E73:F73" si="114">E74+E90+E103+E106</f>
        <v>2951608</v>
      </c>
      <c r="F73" s="29">
        <f t="shared" si="114"/>
        <v>6177055</v>
      </c>
      <c r="G73" s="5">
        <f t="shared" ref="G73:G125" si="115">F73/D73*100</f>
        <v>127.2581580879596</v>
      </c>
    </row>
    <row r="74" spans="1:7" x14ac:dyDescent="0.25">
      <c r="A74" s="41">
        <v>71</v>
      </c>
      <c r="B74" s="6">
        <v>710000</v>
      </c>
      <c r="C74" s="4" t="s">
        <v>48</v>
      </c>
      <c r="D74" s="29">
        <f t="shared" ref="D74" si="116">D75+D77+D82+D86+D88</f>
        <v>3375262</v>
      </c>
      <c r="E74" s="29">
        <f t="shared" ref="E74:F74" si="117">E75+E77+E82+E86+E88</f>
        <v>1995637</v>
      </c>
      <c r="F74" s="29">
        <f t="shared" si="117"/>
        <v>3413743</v>
      </c>
      <c r="G74" s="5">
        <f t="shared" si="115"/>
        <v>101.14008927306976</v>
      </c>
    </row>
    <row r="75" spans="1:7" x14ac:dyDescent="0.25">
      <c r="A75" s="41">
        <v>713000</v>
      </c>
      <c r="B75" s="6">
        <v>713000</v>
      </c>
      <c r="C75" s="4" t="s">
        <v>2</v>
      </c>
      <c r="D75" s="29">
        <f t="shared" ref="D75:F75" si="118">D76</f>
        <v>304684</v>
      </c>
      <c r="E75" s="29">
        <f t="shared" si="118"/>
        <v>189569</v>
      </c>
      <c r="F75" s="29">
        <f t="shared" si="118"/>
        <v>324975</v>
      </c>
      <c r="G75" s="5">
        <f t="shared" si="115"/>
        <v>106.65968675742737</v>
      </c>
    </row>
    <row r="76" spans="1:7" x14ac:dyDescent="0.25">
      <c r="A76" s="2">
        <v>713100</v>
      </c>
      <c r="B76" s="7">
        <v>713100</v>
      </c>
      <c r="C76" s="2" t="s">
        <v>2</v>
      </c>
      <c r="D76" s="50">
        <v>304684</v>
      </c>
      <c r="E76" s="49">
        <v>189569</v>
      </c>
      <c r="F76" s="49">
        <v>324975</v>
      </c>
      <c r="G76" s="5">
        <f t="shared" si="115"/>
        <v>106.65968675742737</v>
      </c>
    </row>
    <row r="77" spans="1:7" x14ac:dyDescent="0.25">
      <c r="A77" s="41">
        <v>714000</v>
      </c>
      <c r="B77" s="6">
        <v>714000</v>
      </c>
      <c r="C77" s="4" t="s">
        <v>3</v>
      </c>
      <c r="D77" s="29">
        <f t="shared" ref="D77" si="119">D78+D79+D80+D81</f>
        <v>28032</v>
      </c>
      <c r="E77" s="29">
        <f t="shared" ref="E77:F77" si="120">E78+E79+E80+E81</f>
        <v>20639</v>
      </c>
      <c r="F77" s="29">
        <f t="shared" si="120"/>
        <v>28032</v>
      </c>
      <c r="G77" s="5">
        <f t="shared" si="115"/>
        <v>100</v>
      </c>
    </row>
    <row r="78" spans="1:7" x14ac:dyDescent="0.25">
      <c r="A78" s="2">
        <v>714100</v>
      </c>
      <c r="B78" s="7">
        <v>714100</v>
      </c>
      <c r="C78" s="2" t="s">
        <v>3</v>
      </c>
      <c r="D78" s="50">
        <v>28032</v>
      </c>
      <c r="E78" s="49">
        <v>20639</v>
      </c>
      <c r="F78" s="49">
        <v>28032</v>
      </c>
      <c r="G78" s="5">
        <f t="shared" si="115"/>
        <v>100</v>
      </c>
    </row>
    <row r="79" spans="1:7" x14ac:dyDescent="0.25">
      <c r="A79" s="2">
        <v>714200</v>
      </c>
      <c r="B79" s="7">
        <v>714200</v>
      </c>
      <c r="C79" s="2" t="s">
        <v>49</v>
      </c>
      <c r="D79" s="50">
        <v>0</v>
      </c>
      <c r="E79" s="49">
        <v>0</v>
      </c>
      <c r="F79" s="49">
        <v>0</v>
      </c>
      <c r="G79" s="5" t="e">
        <f t="shared" si="115"/>
        <v>#DIV/0!</v>
      </c>
    </row>
    <row r="80" spans="1:7" x14ac:dyDescent="0.25">
      <c r="A80" s="2">
        <v>714300</v>
      </c>
      <c r="B80" s="7">
        <v>714300</v>
      </c>
      <c r="C80" s="2" t="s">
        <v>50</v>
      </c>
      <c r="D80" s="50">
        <v>0</v>
      </c>
      <c r="E80" s="49">
        <v>0</v>
      </c>
      <c r="F80" s="49">
        <v>0</v>
      </c>
      <c r="G80" s="5" t="e">
        <f t="shared" si="115"/>
        <v>#DIV/0!</v>
      </c>
    </row>
    <row r="81" spans="1:7" x14ac:dyDescent="0.25">
      <c r="A81" s="2">
        <v>714900</v>
      </c>
      <c r="B81" s="7">
        <v>714900</v>
      </c>
      <c r="C81" s="2" t="s">
        <v>51</v>
      </c>
      <c r="D81" s="50">
        <v>0</v>
      </c>
      <c r="E81" s="49">
        <v>0</v>
      </c>
      <c r="F81" s="49">
        <v>0</v>
      </c>
      <c r="G81" s="5" t="e">
        <f t="shared" si="115"/>
        <v>#DIV/0!</v>
      </c>
    </row>
    <row r="82" spans="1:7" x14ac:dyDescent="0.25">
      <c r="A82" s="41">
        <v>715000</v>
      </c>
      <c r="B82" s="6">
        <v>715000</v>
      </c>
      <c r="C82" s="4" t="s">
        <v>4</v>
      </c>
      <c r="D82" s="29">
        <f t="shared" ref="D82" si="121">D83+D84+D85</f>
        <v>546</v>
      </c>
      <c r="E82" s="29">
        <f t="shared" ref="E82:F82" si="122">E83+E84+E85</f>
        <v>16</v>
      </c>
      <c r="F82" s="29">
        <f t="shared" si="122"/>
        <v>28</v>
      </c>
      <c r="G82" s="5">
        <f t="shared" si="115"/>
        <v>5.1282051282051277</v>
      </c>
    </row>
    <row r="83" spans="1:7" x14ac:dyDescent="0.25">
      <c r="A83" s="2">
        <v>715100</v>
      </c>
      <c r="B83" s="7">
        <v>715100</v>
      </c>
      <c r="C83" s="2" t="s">
        <v>159</v>
      </c>
      <c r="D83" s="50">
        <v>473</v>
      </c>
      <c r="E83" s="49">
        <v>12</v>
      </c>
      <c r="F83" s="49">
        <v>21</v>
      </c>
      <c r="G83" s="5">
        <f t="shared" si="115"/>
        <v>4.439746300211417</v>
      </c>
    </row>
    <row r="84" spans="1:7" x14ac:dyDescent="0.25">
      <c r="A84" s="2">
        <v>715200</v>
      </c>
      <c r="B84" s="7">
        <v>715200</v>
      </c>
      <c r="C84" s="2" t="s">
        <v>160</v>
      </c>
      <c r="D84" s="37">
        <v>73</v>
      </c>
      <c r="E84" s="49">
        <v>4</v>
      </c>
      <c r="F84" s="49">
        <v>7</v>
      </c>
      <c r="G84" s="5">
        <f t="shared" si="115"/>
        <v>9.5890410958904102</v>
      </c>
    </row>
    <row r="85" spans="1:7" x14ac:dyDescent="0.25">
      <c r="A85" s="2">
        <v>715300</v>
      </c>
      <c r="B85" s="7">
        <v>715300</v>
      </c>
      <c r="C85" s="2" t="s">
        <v>161</v>
      </c>
      <c r="D85" s="37">
        <v>0</v>
      </c>
      <c r="E85" s="49">
        <v>0</v>
      </c>
      <c r="F85" s="49">
        <v>0</v>
      </c>
      <c r="G85" s="5" t="e">
        <f t="shared" si="115"/>
        <v>#DIV/0!</v>
      </c>
    </row>
    <row r="86" spans="1:7" x14ac:dyDescent="0.25">
      <c r="A86" s="41">
        <v>717000</v>
      </c>
      <c r="B86" s="6">
        <v>717000</v>
      </c>
      <c r="C86" s="4" t="s">
        <v>171</v>
      </c>
      <c r="D86" s="29">
        <f t="shared" ref="D86:F86" si="123">D87</f>
        <v>3042000</v>
      </c>
      <c r="E86" s="29">
        <f t="shared" si="123"/>
        <v>1785413</v>
      </c>
      <c r="F86" s="29">
        <f t="shared" si="123"/>
        <v>3060708</v>
      </c>
      <c r="G86" s="5">
        <f t="shared" si="115"/>
        <v>100.61499013806706</v>
      </c>
    </row>
    <row r="87" spans="1:7" x14ac:dyDescent="0.25">
      <c r="A87" s="2">
        <v>717100</v>
      </c>
      <c r="B87" s="7">
        <v>717100</v>
      </c>
      <c r="C87" s="2" t="s">
        <v>172</v>
      </c>
      <c r="D87" s="50">
        <v>3042000</v>
      </c>
      <c r="E87" s="49">
        <v>1785413</v>
      </c>
      <c r="F87" s="49">
        <v>3060708</v>
      </c>
      <c r="G87" s="5">
        <f t="shared" si="115"/>
        <v>100.61499013806706</v>
      </c>
    </row>
    <row r="88" spans="1:7" x14ac:dyDescent="0.25">
      <c r="A88" s="41">
        <v>719000</v>
      </c>
      <c r="B88" s="6">
        <v>719000</v>
      </c>
      <c r="C88" s="4" t="s">
        <v>6</v>
      </c>
      <c r="D88" s="29">
        <f t="shared" ref="D88:F88" si="124">D89</f>
        <v>0</v>
      </c>
      <c r="E88" s="29">
        <f t="shared" si="124"/>
        <v>0</v>
      </c>
      <c r="F88" s="29">
        <f t="shared" si="124"/>
        <v>0</v>
      </c>
      <c r="G88" s="5" t="e">
        <f t="shared" si="115"/>
        <v>#DIV/0!</v>
      </c>
    </row>
    <row r="89" spans="1:7" x14ac:dyDescent="0.25">
      <c r="A89" s="2">
        <v>719100</v>
      </c>
      <c r="B89" s="7">
        <v>719100</v>
      </c>
      <c r="C89" s="2" t="s">
        <v>6</v>
      </c>
      <c r="D89" s="37">
        <v>0</v>
      </c>
      <c r="E89" s="49">
        <v>0</v>
      </c>
      <c r="F89" s="49">
        <v>0</v>
      </c>
      <c r="G89" s="5" t="e">
        <f t="shared" si="115"/>
        <v>#DIV/0!</v>
      </c>
    </row>
    <row r="90" spans="1:7" x14ac:dyDescent="0.25">
      <c r="A90" s="41">
        <v>72</v>
      </c>
      <c r="B90" s="6">
        <v>720000</v>
      </c>
      <c r="C90" s="4" t="s">
        <v>52</v>
      </c>
      <c r="D90" s="29">
        <f t="shared" ref="D90" si="125">D91+D94+D99+D101</f>
        <v>1149233</v>
      </c>
      <c r="E90" s="29">
        <f t="shared" ref="E90:F90" si="126">E91+E94+E99+E101</f>
        <v>722449</v>
      </c>
      <c r="F90" s="29">
        <f t="shared" si="126"/>
        <v>1255068</v>
      </c>
      <c r="G90" s="5">
        <f t="shared" si="115"/>
        <v>109.20918560465979</v>
      </c>
    </row>
    <row r="91" spans="1:7" x14ac:dyDescent="0.25">
      <c r="A91" s="41">
        <v>721000</v>
      </c>
      <c r="B91" s="6">
        <v>721000</v>
      </c>
      <c r="C91" s="4" t="s">
        <v>8</v>
      </c>
      <c r="D91" s="29">
        <f t="shared" ref="D91" si="127">D92+D93</f>
        <v>8328</v>
      </c>
      <c r="E91" s="29">
        <f t="shared" ref="E91:F91" si="128">E92+E93</f>
        <v>31741</v>
      </c>
      <c r="F91" s="29">
        <f t="shared" si="128"/>
        <v>36521</v>
      </c>
      <c r="G91" s="5">
        <f t="shared" si="115"/>
        <v>438.53266090297785</v>
      </c>
    </row>
    <row r="92" spans="1:7" x14ac:dyDescent="0.25">
      <c r="A92" s="2">
        <v>721200</v>
      </c>
      <c r="B92" s="7">
        <v>721200</v>
      </c>
      <c r="C92" s="2" t="s">
        <v>53</v>
      </c>
      <c r="D92" s="50">
        <v>8328</v>
      </c>
      <c r="E92" s="49">
        <v>31741</v>
      </c>
      <c r="F92" s="49">
        <v>36521</v>
      </c>
      <c r="G92" s="5">
        <f t="shared" si="115"/>
        <v>438.53266090297785</v>
      </c>
    </row>
    <row r="93" spans="1:7" x14ac:dyDescent="0.25">
      <c r="A93" s="2">
        <v>721300</v>
      </c>
      <c r="B93" s="7">
        <v>721300</v>
      </c>
      <c r="C93" s="2" t="s">
        <v>54</v>
      </c>
      <c r="D93" s="50">
        <v>0</v>
      </c>
      <c r="E93" s="49">
        <v>0</v>
      </c>
      <c r="F93" s="49">
        <v>0</v>
      </c>
      <c r="G93" s="5" t="e">
        <f t="shared" si="115"/>
        <v>#DIV/0!</v>
      </c>
    </row>
    <row r="94" spans="1:7" x14ac:dyDescent="0.25">
      <c r="A94" s="41">
        <v>722000</v>
      </c>
      <c r="B94" s="6">
        <v>722000</v>
      </c>
      <c r="C94" s="4" t="s">
        <v>9</v>
      </c>
      <c r="D94" s="29">
        <f t="shared" ref="D94" si="129">D95+D96+D97+D98</f>
        <v>1119878</v>
      </c>
      <c r="E94" s="29">
        <f t="shared" ref="E94:F94" si="130">E95+E96+E97+E98</f>
        <v>685382</v>
      </c>
      <c r="F94" s="29">
        <f t="shared" si="130"/>
        <v>1210477</v>
      </c>
      <c r="G94" s="5">
        <f t="shared" si="115"/>
        <v>108.09007766917469</v>
      </c>
    </row>
    <row r="95" spans="1:7" x14ac:dyDescent="0.25">
      <c r="A95" s="2">
        <v>722100</v>
      </c>
      <c r="B95" s="7">
        <v>722100</v>
      </c>
      <c r="C95" s="2" t="s">
        <v>55</v>
      </c>
      <c r="D95" s="50">
        <v>40523</v>
      </c>
      <c r="E95" s="49">
        <v>17938</v>
      </c>
      <c r="F95" s="49">
        <v>30751</v>
      </c>
      <c r="G95" s="5">
        <f t="shared" si="115"/>
        <v>75.885299706339609</v>
      </c>
    </row>
    <row r="96" spans="1:7" x14ac:dyDescent="0.25">
      <c r="A96" s="2">
        <v>722300</v>
      </c>
      <c r="B96" s="7">
        <v>722300</v>
      </c>
      <c r="C96" s="2" t="s">
        <v>56</v>
      </c>
      <c r="D96" s="50">
        <v>152355</v>
      </c>
      <c r="E96" s="49">
        <v>204237</v>
      </c>
      <c r="F96" s="49">
        <v>210000</v>
      </c>
      <c r="G96" s="5">
        <f t="shared" si="115"/>
        <v>137.83597518952448</v>
      </c>
    </row>
    <row r="97" spans="1:7" x14ac:dyDescent="0.25">
      <c r="A97" s="2">
        <v>722400</v>
      </c>
      <c r="B97" s="7">
        <v>722400</v>
      </c>
      <c r="C97" s="2" t="s">
        <v>57</v>
      </c>
      <c r="D97" s="50">
        <v>850000</v>
      </c>
      <c r="E97" s="49">
        <v>436086</v>
      </c>
      <c r="F97" s="49">
        <v>919726</v>
      </c>
      <c r="G97" s="5">
        <f t="shared" si="115"/>
        <v>108.2030588235294</v>
      </c>
    </row>
    <row r="98" spans="1:7" x14ac:dyDescent="0.25">
      <c r="A98" s="2">
        <v>722500</v>
      </c>
      <c r="B98" s="7">
        <v>722500</v>
      </c>
      <c r="C98" s="2" t="s">
        <v>58</v>
      </c>
      <c r="D98" s="50">
        <v>77000</v>
      </c>
      <c r="E98" s="49">
        <v>27121</v>
      </c>
      <c r="F98" s="99">
        <v>50000</v>
      </c>
      <c r="G98" s="5">
        <f t="shared" si="115"/>
        <v>64.935064935064929</v>
      </c>
    </row>
    <row r="99" spans="1:7" x14ac:dyDescent="0.25">
      <c r="A99" s="41">
        <v>723000</v>
      </c>
      <c r="B99" s="6">
        <v>723000</v>
      </c>
      <c r="C99" s="4" t="s">
        <v>10</v>
      </c>
      <c r="D99" s="29">
        <f t="shared" ref="D99:F99" si="131">D100</f>
        <v>1027</v>
      </c>
      <c r="E99" s="29">
        <f t="shared" si="131"/>
        <v>1785</v>
      </c>
      <c r="F99" s="29">
        <f t="shared" si="131"/>
        <v>2000</v>
      </c>
      <c r="G99" s="5">
        <f t="shared" si="115"/>
        <v>194.74196689386562</v>
      </c>
    </row>
    <row r="100" spans="1:7" x14ac:dyDescent="0.25">
      <c r="A100" s="2">
        <v>723100</v>
      </c>
      <c r="B100" s="7">
        <v>723100</v>
      </c>
      <c r="C100" s="2" t="s">
        <v>10</v>
      </c>
      <c r="D100" s="50">
        <v>1027</v>
      </c>
      <c r="E100" s="49">
        <v>1785</v>
      </c>
      <c r="F100" s="49">
        <v>2000</v>
      </c>
      <c r="G100" s="5">
        <f t="shared" si="115"/>
        <v>194.74196689386562</v>
      </c>
    </row>
    <row r="101" spans="1:7" x14ac:dyDescent="0.25">
      <c r="A101" s="41">
        <v>729000</v>
      </c>
      <c r="B101" s="6">
        <v>729000</v>
      </c>
      <c r="C101" s="4" t="s">
        <v>11</v>
      </c>
      <c r="D101" s="29">
        <f t="shared" ref="D101:F101" si="132">D102</f>
        <v>20000</v>
      </c>
      <c r="E101" s="29">
        <f t="shared" si="132"/>
        <v>3541</v>
      </c>
      <c r="F101" s="29">
        <f t="shared" si="132"/>
        <v>6070</v>
      </c>
      <c r="G101" s="5">
        <f t="shared" si="115"/>
        <v>30.349999999999998</v>
      </c>
    </row>
    <row r="102" spans="1:7" x14ac:dyDescent="0.25">
      <c r="A102" s="2">
        <v>729100</v>
      </c>
      <c r="B102" s="7">
        <v>729100</v>
      </c>
      <c r="C102" s="2" t="s">
        <v>11</v>
      </c>
      <c r="D102" s="50">
        <v>20000</v>
      </c>
      <c r="E102" s="49">
        <v>3541</v>
      </c>
      <c r="F102" s="49">
        <v>6070</v>
      </c>
      <c r="G102" s="5">
        <f t="shared" si="115"/>
        <v>30.349999999999998</v>
      </c>
    </row>
    <row r="103" spans="1:7" x14ac:dyDescent="0.25">
      <c r="A103" s="41">
        <v>73</v>
      </c>
      <c r="B103" s="6">
        <v>730000</v>
      </c>
      <c r="C103" s="4" t="s">
        <v>59</v>
      </c>
      <c r="D103" s="29">
        <f t="shared" ref="D103:F104" si="133">D104</f>
        <v>0</v>
      </c>
      <c r="E103" s="29">
        <f t="shared" si="133"/>
        <v>29968</v>
      </c>
      <c r="F103" s="29">
        <f t="shared" si="133"/>
        <v>34968</v>
      </c>
      <c r="G103" s="5" t="e">
        <f t="shared" si="115"/>
        <v>#DIV/0!</v>
      </c>
    </row>
    <row r="104" spans="1:7" x14ac:dyDescent="0.25">
      <c r="A104" s="41">
        <v>731000</v>
      </c>
      <c r="B104" s="6">
        <v>731000</v>
      </c>
      <c r="C104" s="4" t="s">
        <v>12</v>
      </c>
      <c r="D104" s="29">
        <f t="shared" si="133"/>
        <v>0</v>
      </c>
      <c r="E104" s="29">
        <f t="shared" si="133"/>
        <v>29968</v>
      </c>
      <c r="F104" s="29">
        <f t="shared" si="133"/>
        <v>34968</v>
      </c>
      <c r="G104" s="5" t="e">
        <f t="shared" si="115"/>
        <v>#DIV/0!</v>
      </c>
    </row>
    <row r="105" spans="1:7" x14ac:dyDescent="0.25">
      <c r="A105" s="2">
        <v>731200</v>
      </c>
      <c r="B105" s="7">
        <v>731200</v>
      </c>
      <c r="C105" s="2" t="s">
        <v>62</v>
      </c>
      <c r="D105" s="50">
        <v>0</v>
      </c>
      <c r="E105" s="49">
        <v>29968</v>
      </c>
      <c r="F105" s="49">
        <v>34968</v>
      </c>
      <c r="G105" s="5" t="e">
        <f t="shared" si="115"/>
        <v>#DIV/0!</v>
      </c>
    </row>
    <row r="106" spans="1:7" x14ac:dyDescent="0.25">
      <c r="A106" s="41">
        <v>78</v>
      </c>
      <c r="B106" s="6">
        <v>780000</v>
      </c>
      <c r="C106" s="4" t="s">
        <v>169</v>
      </c>
      <c r="D106" s="29">
        <f t="shared" ref="D106:F106" si="134">D107</f>
        <v>329461</v>
      </c>
      <c r="E106" s="29">
        <f t="shared" si="134"/>
        <v>203554</v>
      </c>
      <c r="F106" s="29">
        <f t="shared" si="134"/>
        <v>1473276</v>
      </c>
      <c r="G106" s="5">
        <f t="shared" si="115"/>
        <v>447.17766291002573</v>
      </c>
    </row>
    <row r="107" spans="1:7" x14ac:dyDescent="0.25">
      <c r="A107" s="41">
        <v>787000</v>
      </c>
      <c r="B107" s="22">
        <v>781000</v>
      </c>
      <c r="C107" s="4" t="s">
        <v>168</v>
      </c>
      <c r="D107" s="29">
        <f>D108+D109+D111+D110</f>
        <v>329461</v>
      </c>
      <c r="E107" s="29">
        <f t="shared" ref="E107" si="135">E108+E109+E111+E110</f>
        <v>203554</v>
      </c>
      <c r="F107" s="29">
        <f>F108+F109+F111+F110</f>
        <v>1473276</v>
      </c>
      <c r="G107" s="5">
        <f t="shared" si="115"/>
        <v>447.17766291002573</v>
      </c>
    </row>
    <row r="108" spans="1:7" x14ac:dyDescent="0.25">
      <c r="A108" s="2">
        <v>787100</v>
      </c>
      <c r="B108" s="7">
        <v>781100</v>
      </c>
      <c r="C108" s="2" t="s">
        <v>170</v>
      </c>
      <c r="D108" s="50">
        <v>0</v>
      </c>
      <c r="E108" s="49">
        <v>0</v>
      </c>
      <c r="F108" s="49">
        <v>0</v>
      </c>
      <c r="G108" s="5" t="e">
        <f t="shared" si="115"/>
        <v>#DIV/0!</v>
      </c>
    </row>
    <row r="109" spans="1:7" x14ac:dyDescent="0.25">
      <c r="A109" s="2">
        <v>787200</v>
      </c>
      <c r="B109" s="7">
        <v>781300</v>
      </c>
      <c r="C109" s="2" t="s">
        <v>287</v>
      </c>
      <c r="D109" s="71">
        <v>329461</v>
      </c>
      <c r="E109" s="71">
        <v>203141</v>
      </c>
      <c r="F109" s="71">
        <v>348242</v>
      </c>
      <c r="G109" s="5">
        <f t="shared" si="115"/>
        <v>105.70052297540529</v>
      </c>
    </row>
    <row r="110" spans="1:7" x14ac:dyDescent="0.25">
      <c r="A110" s="2">
        <v>787200</v>
      </c>
      <c r="B110" s="7">
        <v>781300</v>
      </c>
      <c r="C110" s="2" t="s">
        <v>305</v>
      </c>
      <c r="D110" s="71">
        <v>0</v>
      </c>
      <c r="E110" s="71">
        <v>0</v>
      </c>
      <c r="F110" s="71">
        <v>1124621</v>
      </c>
      <c r="G110" s="5"/>
    </row>
    <row r="111" spans="1:7" x14ac:dyDescent="0.25">
      <c r="A111" s="2">
        <v>787300</v>
      </c>
      <c r="B111" s="7"/>
      <c r="C111" s="2" t="s">
        <v>289</v>
      </c>
      <c r="D111" s="50">
        <v>0</v>
      </c>
      <c r="E111" s="50">
        <v>413</v>
      </c>
      <c r="F111" s="50">
        <v>413</v>
      </c>
      <c r="G111" s="5" t="e">
        <f t="shared" si="115"/>
        <v>#DIV/0!</v>
      </c>
    </row>
    <row r="112" spans="1:7" x14ac:dyDescent="0.25">
      <c r="A112" s="2"/>
      <c r="B112" s="4" t="s">
        <v>60</v>
      </c>
      <c r="C112" s="2"/>
      <c r="D112" s="29">
        <f t="shared" ref="D112:F112" si="136">D113</f>
        <v>161234</v>
      </c>
      <c r="E112" s="29">
        <f t="shared" si="136"/>
        <v>140604</v>
      </c>
      <c r="F112" s="29">
        <f t="shared" si="136"/>
        <v>140604</v>
      </c>
      <c r="G112" s="5">
        <f t="shared" si="115"/>
        <v>87.204931962241218</v>
      </c>
    </row>
    <row r="113" spans="1:8" x14ac:dyDescent="0.25">
      <c r="A113" s="41">
        <v>81</v>
      </c>
      <c r="B113" s="6">
        <v>810000</v>
      </c>
      <c r="C113" s="4" t="s">
        <v>63</v>
      </c>
      <c r="D113" s="29">
        <f t="shared" ref="D113" si="137">D114+D118+D123</f>
        <v>161234</v>
      </c>
      <c r="E113" s="29">
        <f t="shared" ref="E113:F113" si="138">E114+E118+E123</f>
        <v>140604</v>
      </c>
      <c r="F113" s="29">
        <f t="shared" si="138"/>
        <v>140604</v>
      </c>
      <c r="G113" s="5">
        <f t="shared" si="115"/>
        <v>87.204931962241218</v>
      </c>
    </row>
    <row r="114" spans="1:8" x14ac:dyDescent="0.25">
      <c r="A114" s="41">
        <v>811000</v>
      </c>
      <c r="B114" s="6">
        <v>811000</v>
      </c>
      <c r="C114" s="4" t="s">
        <v>26</v>
      </c>
      <c r="D114" s="29">
        <f>D115+D116+D117</f>
        <v>161234</v>
      </c>
      <c r="E114" s="29">
        <f t="shared" ref="E114:F114" si="139">E115+E116+E117</f>
        <v>140604</v>
      </c>
      <c r="F114" s="29">
        <f t="shared" si="139"/>
        <v>140604</v>
      </c>
      <c r="G114" s="5">
        <f t="shared" si="115"/>
        <v>87.204931962241218</v>
      </c>
    </row>
    <row r="115" spans="1:8" x14ac:dyDescent="0.25">
      <c r="A115" s="2">
        <v>811100</v>
      </c>
      <c r="B115" s="7">
        <v>811100</v>
      </c>
      <c r="C115" s="2" t="s">
        <v>64</v>
      </c>
      <c r="D115" s="50">
        <v>141234</v>
      </c>
      <c r="E115" s="49">
        <v>0</v>
      </c>
      <c r="F115" s="49">
        <v>0</v>
      </c>
      <c r="G115" s="5">
        <f t="shared" si="115"/>
        <v>0</v>
      </c>
    </row>
    <row r="116" spans="1:8" x14ac:dyDescent="0.25">
      <c r="A116" s="2">
        <v>811200</v>
      </c>
      <c r="B116" s="2">
        <v>811200</v>
      </c>
      <c r="C116" s="2" t="s">
        <v>65</v>
      </c>
      <c r="D116" s="50">
        <v>20000</v>
      </c>
      <c r="E116" s="49">
        <v>0</v>
      </c>
      <c r="F116" s="49">
        <v>0</v>
      </c>
      <c r="G116" s="5">
        <f t="shared" si="115"/>
        <v>0</v>
      </c>
    </row>
    <row r="117" spans="1:8" x14ac:dyDescent="0.25">
      <c r="A117" s="2">
        <v>811400</v>
      </c>
      <c r="B117" s="2"/>
      <c r="C117" s="2" t="s">
        <v>288</v>
      </c>
      <c r="D117" s="50">
        <v>0</v>
      </c>
      <c r="E117" s="50">
        <v>140604</v>
      </c>
      <c r="F117" s="50">
        <v>140604</v>
      </c>
      <c r="G117" s="5"/>
    </row>
    <row r="118" spans="1:8" x14ac:dyDescent="0.25">
      <c r="A118" s="41">
        <v>813000</v>
      </c>
      <c r="B118" s="6">
        <v>813000</v>
      </c>
      <c r="C118" s="4" t="s">
        <v>27</v>
      </c>
      <c r="D118" s="29">
        <f t="shared" ref="D118" si="140">D119+D120+D121+D122</f>
        <v>0</v>
      </c>
      <c r="E118" s="29">
        <f t="shared" ref="E118:F118" si="141">E119+E120+E121+E122</f>
        <v>0</v>
      </c>
      <c r="F118" s="29">
        <f t="shared" si="141"/>
        <v>0</v>
      </c>
      <c r="G118" s="5" t="e">
        <f t="shared" si="115"/>
        <v>#DIV/0!</v>
      </c>
    </row>
    <row r="119" spans="1:8" x14ac:dyDescent="0.25">
      <c r="A119" s="2">
        <v>813100</v>
      </c>
      <c r="B119" s="7">
        <v>813100</v>
      </c>
      <c r="C119" s="2" t="s">
        <v>66</v>
      </c>
      <c r="D119" s="37">
        <v>0</v>
      </c>
      <c r="E119" s="49">
        <v>0</v>
      </c>
      <c r="F119" s="49">
        <v>0</v>
      </c>
      <c r="G119" s="5" t="e">
        <f t="shared" si="115"/>
        <v>#DIV/0!</v>
      </c>
    </row>
    <row r="120" spans="1:8" x14ac:dyDescent="0.25">
      <c r="A120" s="2">
        <v>813200</v>
      </c>
      <c r="B120" s="2">
        <v>813200</v>
      </c>
      <c r="C120" s="2" t="s">
        <v>67</v>
      </c>
      <c r="D120" s="37">
        <v>0</v>
      </c>
      <c r="E120" s="49">
        <v>0</v>
      </c>
      <c r="F120" s="49">
        <v>0</v>
      </c>
      <c r="G120" s="5" t="e">
        <f t="shared" si="115"/>
        <v>#DIV/0!</v>
      </c>
    </row>
    <row r="121" spans="1:8" x14ac:dyDescent="0.25">
      <c r="A121" s="2">
        <v>813300</v>
      </c>
      <c r="B121" s="2">
        <v>813300</v>
      </c>
      <c r="C121" s="2" t="s">
        <v>68</v>
      </c>
      <c r="D121" s="37">
        <v>0</v>
      </c>
      <c r="E121" s="49">
        <v>0</v>
      </c>
      <c r="F121" s="49">
        <v>0</v>
      </c>
      <c r="G121" s="5" t="e">
        <f t="shared" si="115"/>
        <v>#DIV/0!</v>
      </c>
    </row>
    <row r="122" spans="1:8" x14ac:dyDescent="0.25">
      <c r="A122" s="2">
        <v>813900</v>
      </c>
      <c r="B122" s="2">
        <v>813900</v>
      </c>
      <c r="C122" s="2" t="s">
        <v>69</v>
      </c>
      <c r="D122" s="37">
        <v>0</v>
      </c>
      <c r="E122" s="49">
        <v>0</v>
      </c>
      <c r="F122" s="49">
        <v>0</v>
      </c>
      <c r="G122" s="5" t="e">
        <f t="shared" si="115"/>
        <v>#DIV/0!</v>
      </c>
    </row>
    <row r="123" spans="1:8" x14ac:dyDescent="0.25">
      <c r="A123" s="41">
        <v>816000</v>
      </c>
      <c r="B123" s="6">
        <v>816000</v>
      </c>
      <c r="C123" s="4" t="s">
        <v>28</v>
      </c>
      <c r="D123" s="29">
        <f t="shared" ref="D123:F123" si="142">D124</f>
        <v>0</v>
      </c>
      <c r="E123" s="29">
        <f t="shared" si="142"/>
        <v>0</v>
      </c>
      <c r="F123" s="29">
        <f t="shared" si="142"/>
        <v>0</v>
      </c>
      <c r="G123" s="5" t="e">
        <f t="shared" si="115"/>
        <v>#DIV/0!</v>
      </c>
    </row>
    <row r="124" spans="1:8" x14ac:dyDescent="0.25">
      <c r="A124" s="2">
        <v>816100</v>
      </c>
      <c r="B124" s="7">
        <v>816100</v>
      </c>
      <c r="C124" s="2" t="s">
        <v>28</v>
      </c>
      <c r="D124" s="37">
        <v>0</v>
      </c>
      <c r="E124" s="49">
        <v>0</v>
      </c>
      <c r="F124" s="49">
        <v>0</v>
      </c>
      <c r="G124" s="5" t="e">
        <f t="shared" si="115"/>
        <v>#DIV/0!</v>
      </c>
    </row>
    <row r="125" spans="1:8" x14ac:dyDescent="0.25">
      <c r="A125" s="2"/>
      <c r="B125" s="2"/>
      <c r="C125" s="4" t="s">
        <v>70</v>
      </c>
      <c r="D125" s="29">
        <f>D73+D112</f>
        <v>5015190</v>
      </c>
      <c r="E125" s="29">
        <f>E73+E112</f>
        <v>3092212</v>
      </c>
      <c r="F125" s="29">
        <f>F73+F112</f>
        <v>6317659</v>
      </c>
      <c r="G125" s="5">
        <f t="shared" si="115"/>
        <v>125.9704816766663</v>
      </c>
    </row>
    <row r="126" spans="1:8" x14ac:dyDescent="0.25">
      <c r="A126" s="25"/>
      <c r="B126" s="25"/>
      <c r="C126" s="12"/>
      <c r="D126" s="26"/>
      <c r="E126" s="34"/>
      <c r="F126" s="34"/>
      <c r="G126" s="34"/>
      <c r="H126" s="34"/>
    </row>
    <row r="127" spans="1:8" x14ac:dyDescent="0.25">
      <c r="A127" s="25"/>
      <c r="B127" s="25"/>
      <c r="C127" s="12"/>
      <c r="D127" s="26"/>
      <c r="E127" s="34"/>
      <c r="F127" s="34"/>
      <c r="G127" s="34"/>
      <c r="H127" s="34"/>
    </row>
    <row r="128" spans="1:8" x14ac:dyDescent="0.25">
      <c r="A128" s="25"/>
      <c r="B128" s="25"/>
      <c r="C128" s="12"/>
      <c r="D128" s="26"/>
      <c r="E128" s="34"/>
      <c r="F128" s="34"/>
      <c r="G128" s="34"/>
      <c r="H128" s="34"/>
    </row>
    <row r="129" spans="1:8" x14ac:dyDescent="0.25">
      <c r="A129" s="25"/>
      <c r="B129" s="25"/>
      <c r="C129" s="12"/>
      <c r="D129" s="26"/>
      <c r="E129" s="34"/>
      <c r="F129" s="34"/>
      <c r="G129" s="34"/>
      <c r="H129" s="34"/>
    </row>
    <row r="130" spans="1:8" x14ac:dyDescent="0.25">
      <c r="A130" s="25"/>
      <c r="B130" s="25"/>
      <c r="C130" s="12"/>
      <c r="D130" s="26"/>
      <c r="E130" s="34"/>
      <c r="F130" s="34"/>
      <c r="G130" s="34"/>
      <c r="H130" s="34"/>
    </row>
    <row r="131" spans="1:8" x14ac:dyDescent="0.25">
      <c r="A131" s="25"/>
      <c r="B131" s="25"/>
      <c r="C131" s="12"/>
      <c r="D131" s="26"/>
      <c r="E131" s="34"/>
      <c r="F131" s="34"/>
      <c r="G131" s="34"/>
      <c r="H131" s="34"/>
    </row>
    <row r="132" spans="1:8" x14ac:dyDescent="0.25">
      <c r="A132" s="25"/>
      <c r="B132" s="25"/>
      <c r="C132" s="12"/>
      <c r="D132" s="26"/>
      <c r="E132" s="34"/>
      <c r="F132" s="34"/>
      <c r="G132" s="34"/>
      <c r="H132" s="34"/>
    </row>
    <row r="133" spans="1:8" x14ac:dyDescent="0.25">
      <c r="A133" s="25"/>
      <c r="B133" s="25"/>
      <c r="C133" s="12"/>
      <c r="D133" s="26"/>
      <c r="E133" s="34"/>
      <c r="F133" s="34"/>
      <c r="G133" s="34"/>
      <c r="H133" s="34"/>
    </row>
    <row r="134" spans="1:8" x14ac:dyDescent="0.25">
      <c r="A134" s="25"/>
      <c r="B134" s="25"/>
      <c r="C134" s="12"/>
      <c r="D134" s="26"/>
      <c r="E134" s="34"/>
      <c r="F134" s="34"/>
      <c r="G134" s="34"/>
      <c r="H134" s="34"/>
    </row>
    <row r="135" spans="1:8" x14ac:dyDescent="0.25">
      <c r="A135" s="25"/>
      <c r="B135" s="25"/>
      <c r="C135" s="12"/>
      <c r="D135" s="26"/>
      <c r="E135" s="34"/>
      <c r="F135" s="34"/>
      <c r="G135" s="34"/>
      <c r="H135" s="34"/>
    </row>
    <row r="136" spans="1:8" x14ac:dyDescent="0.25">
      <c r="A136" s="25"/>
      <c r="B136" s="25"/>
      <c r="C136" s="12"/>
      <c r="D136" s="26"/>
      <c r="E136" s="34"/>
      <c r="F136" s="34"/>
      <c r="G136" s="34"/>
      <c r="H136" s="34"/>
    </row>
    <row r="137" spans="1:8" x14ac:dyDescent="0.25">
      <c r="A137" s="25"/>
      <c r="B137" s="25"/>
      <c r="C137" s="12"/>
      <c r="D137" s="26"/>
      <c r="E137" s="34"/>
      <c r="F137" s="34"/>
      <c r="G137" s="34"/>
      <c r="H137" s="34"/>
    </row>
    <row r="138" spans="1:8" x14ac:dyDescent="0.25">
      <c r="B138" s="23" t="s">
        <v>285</v>
      </c>
      <c r="C138" s="23"/>
      <c r="D138" s="34"/>
      <c r="E138" s="34"/>
      <c r="F138" s="34"/>
      <c r="G138" s="34"/>
      <c r="H138" s="34"/>
    </row>
    <row r="139" spans="1:8" x14ac:dyDescent="0.25">
      <c r="A139" s="66" t="s">
        <v>166</v>
      </c>
      <c r="B139" s="16" t="s">
        <v>116</v>
      </c>
      <c r="C139" s="16" t="s">
        <v>119</v>
      </c>
      <c r="D139" s="114" t="s">
        <v>129</v>
      </c>
      <c r="E139" s="116" t="s">
        <v>264</v>
      </c>
      <c r="F139" s="118" t="s">
        <v>280</v>
      </c>
      <c r="G139" s="116" t="s">
        <v>259</v>
      </c>
    </row>
    <row r="140" spans="1:8" x14ac:dyDescent="0.25">
      <c r="A140" s="3" t="s">
        <v>165</v>
      </c>
      <c r="B140" s="19" t="s">
        <v>117</v>
      </c>
      <c r="C140" s="19"/>
      <c r="D140" s="115" t="s">
        <v>265</v>
      </c>
      <c r="E140" s="117" t="s">
        <v>279</v>
      </c>
      <c r="F140" s="117">
        <v>2018</v>
      </c>
      <c r="G140" s="113" t="s">
        <v>281</v>
      </c>
    </row>
    <row r="141" spans="1:8" x14ac:dyDescent="0.25">
      <c r="A141" s="85">
        <v>1</v>
      </c>
      <c r="B141" s="91">
        <v>2</v>
      </c>
      <c r="C141" s="90">
        <v>3</v>
      </c>
      <c r="D141" s="88">
        <v>4</v>
      </c>
      <c r="E141" s="89">
        <v>5</v>
      </c>
      <c r="F141" s="89">
        <v>6</v>
      </c>
      <c r="G141" s="89">
        <v>7</v>
      </c>
    </row>
    <row r="142" spans="1:8" x14ac:dyDescent="0.25">
      <c r="A142" s="2"/>
      <c r="B142" s="54" t="s">
        <v>115</v>
      </c>
      <c r="C142" s="24"/>
      <c r="D142" s="32">
        <f t="shared" ref="D142:F143" si="143">D210+D263+D278+D315+D354+D394+D429+D454+D481</f>
        <v>3823733</v>
      </c>
      <c r="E142" s="32">
        <f t="shared" si="143"/>
        <v>2027386.6599999997</v>
      </c>
      <c r="F142" s="32">
        <f t="shared" si="143"/>
        <v>4039318</v>
      </c>
      <c r="G142" s="5">
        <f t="shared" ref="G142:G194" si="144">F142/D142*100</f>
        <v>105.63807671717665</v>
      </c>
    </row>
    <row r="143" spans="1:8" x14ac:dyDescent="0.25">
      <c r="A143" s="41">
        <v>41</v>
      </c>
      <c r="B143" s="55">
        <v>410000</v>
      </c>
      <c r="C143" s="4" t="s">
        <v>71</v>
      </c>
      <c r="D143" s="32">
        <f t="shared" si="143"/>
        <v>3695138</v>
      </c>
      <c r="E143" s="32">
        <f t="shared" si="143"/>
        <v>1971943.0799999998</v>
      </c>
      <c r="F143" s="32">
        <f t="shared" si="143"/>
        <v>3924424</v>
      </c>
      <c r="G143" s="5">
        <f t="shared" si="144"/>
        <v>106.20507271988218</v>
      </c>
    </row>
    <row r="144" spans="1:8" x14ac:dyDescent="0.25">
      <c r="A144" s="41">
        <v>411000</v>
      </c>
      <c r="B144" s="55">
        <v>411000</v>
      </c>
      <c r="C144" s="4" t="s">
        <v>16</v>
      </c>
      <c r="D144" s="32">
        <f>D280+D356+D396+D431+D456</f>
        <v>1295029</v>
      </c>
      <c r="E144" s="32">
        <f>E280+E356+E396+E431+E456</f>
        <v>774298.44</v>
      </c>
      <c r="F144" s="32">
        <f>F280+F356+F396+F431+F456</f>
        <v>1391185</v>
      </c>
      <c r="G144" s="5">
        <f t="shared" si="144"/>
        <v>107.42500747087517</v>
      </c>
    </row>
    <row r="145" spans="1:7" x14ac:dyDescent="0.25">
      <c r="A145" s="2">
        <v>411100</v>
      </c>
      <c r="B145" s="56">
        <v>411100</v>
      </c>
      <c r="C145" s="2" t="s">
        <v>72</v>
      </c>
      <c r="D145" s="32">
        <f>D281+D357+D397</f>
        <v>1093025</v>
      </c>
      <c r="E145" s="32">
        <f>E281+E357+E397</f>
        <v>655928.82000000007</v>
      </c>
      <c r="F145" s="32">
        <f>F281+F357+F397</f>
        <v>1140804</v>
      </c>
      <c r="G145" s="5">
        <f t="shared" si="144"/>
        <v>104.37126323734589</v>
      </c>
    </row>
    <row r="146" spans="1:7" x14ac:dyDescent="0.25">
      <c r="A146" s="2">
        <v>411200</v>
      </c>
      <c r="B146" s="21">
        <v>411200</v>
      </c>
      <c r="C146" s="2" t="s">
        <v>179</v>
      </c>
      <c r="D146" s="32">
        <f>D282+D358+D398+D432+D457</f>
        <v>187807</v>
      </c>
      <c r="E146" s="32">
        <f>E282+E358+E398+E432+E457</f>
        <v>101698.01</v>
      </c>
      <c r="F146" s="32">
        <f>F282+F358+F398+F432+F457</f>
        <v>226167</v>
      </c>
      <c r="G146" s="5">
        <f t="shared" si="144"/>
        <v>120.42522376695224</v>
      </c>
    </row>
    <row r="147" spans="1:7" x14ac:dyDescent="0.25">
      <c r="A147" s="2">
        <v>411300</v>
      </c>
      <c r="B147" s="21">
        <v>411100</v>
      </c>
      <c r="C147" s="2" t="s">
        <v>201</v>
      </c>
      <c r="D147" s="32">
        <f t="shared" ref="D147:F148" si="145">D283+D359+D399</f>
        <v>7097</v>
      </c>
      <c r="E147" s="32">
        <f t="shared" si="145"/>
        <v>8409.67</v>
      </c>
      <c r="F147" s="32">
        <f t="shared" si="145"/>
        <v>10588</v>
      </c>
      <c r="G147" s="5">
        <f t="shared" si="144"/>
        <v>149.18979850641117</v>
      </c>
    </row>
    <row r="148" spans="1:7" x14ac:dyDescent="0.25">
      <c r="A148" s="2">
        <v>411400</v>
      </c>
      <c r="B148" s="21">
        <v>411100</v>
      </c>
      <c r="C148" s="2" t="s">
        <v>180</v>
      </c>
      <c r="D148" s="32">
        <f t="shared" si="145"/>
        <v>7100</v>
      </c>
      <c r="E148" s="32">
        <f t="shared" si="145"/>
        <v>8261.94</v>
      </c>
      <c r="F148" s="32">
        <f t="shared" si="145"/>
        <v>13626</v>
      </c>
      <c r="G148" s="5">
        <f t="shared" si="144"/>
        <v>191.91549295774649</v>
      </c>
    </row>
    <row r="149" spans="1:7" x14ac:dyDescent="0.25">
      <c r="A149" s="41">
        <v>412000</v>
      </c>
      <c r="B149" s="55">
        <v>412000</v>
      </c>
      <c r="C149" s="4" t="s">
        <v>74</v>
      </c>
      <c r="D149" s="32">
        <f>D212+D265+D285+D317+D361+D401+D433+D458</f>
        <v>875485</v>
      </c>
      <c r="E149" s="32">
        <f>E212+E265+E285+E317+E361+E401+E433+E458</f>
        <v>390132.46</v>
      </c>
      <c r="F149" s="32">
        <f>F212+F265+F285+F317+F361+F401+F433+F458</f>
        <v>933580</v>
      </c>
      <c r="G149" s="5">
        <f t="shared" si="144"/>
        <v>106.63575046973963</v>
      </c>
    </row>
    <row r="150" spans="1:7" x14ac:dyDescent="0.25">
      <c r="A150" s="2">
        <v>412100</v>
      </c>
      <c r="B150" s="56">
        <v>412100</v>
      </c>
      <c r="C150" s="2" t="s">
        <v>75</v>
      </c>
      <c r="D150" s="32">
        <f>D286+D318+D362+D402+D434+D459</f>
        <v>700</v>
      </c>
      <c r="E150" s="32">
        <f>E286+E318+E362+E402+E434+E459</f>
        <v>0</v>
      </c>
      <c r="F150" s="32">
        <f>F286+F318+F362+F402+F434+F459</f>
        <v>700</v>
      </c>
      <c r="G150" s="5">
        <f t="shared" si="144"/>
        <v>100</v>
      </c>
    </row>
    <row r="151" spans="1:7" x14ac:dyDescent="0.25">
      <c r="A151" s="2">
        <v>412200</v>
      </c>
      <c r="B151" s="21">
        <v>412200</v>
      </c>
      <c r="C151" s="2" t="s">
        <v>76</v>
      </c>
      <c r="D151" s="32">
        <f>D213+D287+D319+D363+D403+D435+D460</f>
        <v>131222</v>
      </c>
      <c r="E151" s="32">
        <f>E213+E287+E319+E363+E403+E435+E460</f>
        <v>70181.86</v>
      </c>
      <c r="F151" s="32">
        <f>F213+F287+F319+F363+F403+F435+F460</f>
        <v>131075</v>
      </c>
      <c r="G151" s="5">
        <f t="shared" si="144"/>
        <v>99.887976101568327</v>
      </c>
    </row>
    <row r="152" spans="1:7" x14ac:dyDescent="0.25">
      <c r="A152" s="2">
        <v>412300</v>
      </c>
      <c r="B152" s="21">
        <v>412300</v>
      </c>
      <c r="C152" s="2" t="s">
        <v>77</v>
      </c>
      <c r="D152" s="32">
        <f>+D288+D364+D404+D436+D461</f>
        <v>24996</v>
      </c>
      <c r="E152" s="32">
        <f>+E288+E364+E404+E436+E461</f>
        <v>12825.260000000002</v>
      </c>
      <c r="F152" s="32">
        <f>+F288+F364+F404+F436+F461</f>
        <v>22896</v>
      </c>
      <c r="G152" s="5">
        <f t="shared" si="144"/>
        <v>91.598655784925583</v>
      </c>
    </row>
    <row r="153" spans="1:7" x14ac:dyDescent="0.25">
      <c r="A153" s="2">
        <v>412400</v>
      </c>
      <c r="B153" s="21">
        <v>412400</v>
      </c>
      <c r="C153" s="2" t="s">
        <v>78</v>
      </c>
      <c r="D153" s="32">
        <f>D289+D320+D405+D437+D462</f>
        <v>20450</v>
      </c>
      <c r="E153" s="32">
        <f>E289+E320+E405+E437+E462</f>
        <v>5683.75</v>
      </c>
      <c r="F153" s="32">
        <f>F289+F320+F405+F437+F462</f>
        <v>14000</v>
      </c>
      <c r="G153" s="5">
        <f t="shared" si="144"/>
        <v>68.459657701711492</v>
      </c>
    </row>
    <row r="154" spans="1:7" x14ac:dyDescent="0.25">
      <c r="A154" s="2">
        <v>412500</v>
      </c>
      <c r="B154" s="21">
        <v>412500</v>
      </c>
      <c r="C154" s="2" t="s">
        <v>79</v>
      </c>
      <c r="D154" s="32">
        <f>D214+D290+D321+D365+D406+D438+D463</f>
        <v>68050</v>
      </c>
      <c r="E154" s="32">
        <f>E214+E290+E321+E365+E406+E438+E463</f>
        <v>21338</v>
      </c>
      <c r="F154" s="32">
        <f>F214+F290+F321+F365+F406+F438+F463</f>
        <v>103730</v>
      </c>
      <c r="G154" s="5">
        <f t="shared" si="144"/>
        <v>152.43203526818516</v>
      </c>
    </row>
    <row r="155" spans="1:7" x14ac:dyDescent="0.25">
      <c r="A155" s="2">
        <v>412600</v>
      </c>
      <c r="B155" s="21">
        <v>412600</v>
      </c>
      <c r="C155" s="2" t="s">
        <v>80</v>
      </c>
      <c r="D155" s="32">
        <f>D291+D366+D407+D439+D464</f>
        <v>11900</v>
      </c>
      <c r="E155" s="32">
        <f>E291+E366+E407+E439+E464</f>
        <v>6147.52</v>
      </c>
      <c r="F155" s="32">
        <f>F291+F366+F407+F439+F464</f>
        <v>11900</v>
      </c>
      <c r="G155" s="5">
        <f t="shared" si="144"/>
        <v>100</v>
      </c>
    </row>
    <row r="156" spans="1:7" x14ac:dyDescent="0.25">
      <c r="A156" s="2">
        <v>412700</v>
      </c>
      <c r="B156" s="21">
        <v>412700</v>
      </c>
      <c r="C156" s="2" t="s">
        <v>81</v>
      </c>
      <c r="D156" s="32">
        <f>D215+D266+D292+D322+D367+D408+D440+D465</f>
        <v>58750</v>
      </c>
      <c r="E156" s="32">
        <f>E215+E266+E292+E322+E367+E408+E440+E465</f>
        <v>29596.219999999998</v>
      </c>
      <c r="F156" s="32">
        <f>F215+F266+F292+F322+F367+F408+F440+F465</f>
        <v>54000</v>
      </c>
      <c r="G156" s="5">
        <f t="shared" si="144"/>
        <v>91.914893617021278</v>
      </c>
    </row>
    <row r="157" spans="1:7" x14ac:dyDescent="0.25">
      <c r="A157" s="2">
        <v>412800</v>
      </c>
      <c r="B157" s="21">
        <v>412800</v>
      </c>
      <c r="C157" s="2" t="s">
        <v>82</v>
      </c>
      <c r="D157" s="32">
        <f>D216+D323</f>
        <v>332733</v>
      </c>
      <c r="E157" s="32">
        <f>E216+E323</f>
        <v>116374.41</v>
      </c>
      <c r="F157" s="32">
        <f>F216+F323</f>
        <v>332733</v>
      </c>
      <c r="G157" s="5">
        <f t="shared" si="144"/>
        <v>100</v>
      </c>
    </row>
    <row r="158" spans="1:7" x14ac:dyDescent="0.25">
      <c r="A158" s="2">
        <v>412900</v>
      </c>
      <c r="B158" s="57">
        <v>412900</v>
      </c>
      <c r="C158" s="2" t="s">
        <v>181</v>
      </c>
      <c r="D158" s="32">
        <f>D217+D267+D293+D324+D368+D409+D441+D466</f>
        <v>226684</v>
      </c>
      <c r="E158" s="32">
        <f>E217+E267+E293+E324+E368+E409+E441+E466</f>
        <v>127985.44</v>
      </c>
      <c r="F158" s="32">
        <f>F217+F267+F293+F324+F368+F409+F441+F466</f>
        <v>262546</v>
      </c>
      <c r="G158" s="5">
        <f t="shared" si="144"/>
        <v>115.82026080358561</v>
      </c>
    </row>
    <row r="159" spans="1:7" x14ac:dyDescent="0.25">
      <c r="A159" s="41">
        <v>413000</v>
      </c>
      <c r="B159" s="55">
        <v>413000</v>
      </c>
      <c r="C159" s="4" t="s">
        <v>18</v>
      </c>
      <c r="D159" s="32">
        <f>+D294+D325</f>
        <v>110979</v>
      </c>
      <c r="E159" s="32">
        <f>+E294+E325</f>
        <v>91677.93</v>
      </c>
      <c r="F159" s="32">
        <f>+F294+F325</f>
        <v>134979</v>
      </c>
      <c r="G159" s="5">
        <f t="shared" si="144"/>
        <v>121.62571297272457</v>
      </c>
    </row>
    <row r="160" spans="1:7" x14ac:dyDescent="0.25">
      <c r="A160" s="2">
        <v>413100</v>
      </c>
      <c r="B160" s="56">
        <v>413100</v>
      </c>
      <c r="C160" s="2" t="s">
        <v>85</v>
      </c>
      <c r="D160" s="32">
        <f t="shared" ref="D160" si="146">D326</f>
        <v>66667</v>
      </c>
      <c r="E160" s="32">
        <f t="shared" ref="E160:F160" si="147">E326</f>
        <v>66666.789999999994</v>
      </c>
      <c r="F160" s="32">
        <f t="shared" si="147"/>
        <v>66667</v>
      </c>
      <c r="G160" s="5">
        <f t="shared" si="144"/>
        <v>100</v>
      </c>
    </row>
    <row r="161" spans="1:7" x14ac:dyDescent="0.25">
      <c r="A161" s="2">
        <v>413300</v>
      </c>
      <c r="B161" s="21">
        <v>413300</v>
      </c>
      <c r="C161" s="2" t="s">
        <v>86</v>
      </c>
      <c r="D161" s="32">
        <f t="shared" ref="D161" si="148">D327</f>
        <v>44012</v>
      </c>
      <c r="E161" s="32">
        <f t="shared" ref="E161:F161" si="149">E327</f>
        <v>24982.76</v>
      </c>
      <c r="F161" s="32">
        <f t="shared" si="149"/>
        <v>68012</v>
      </c>
      <c r="G161" s="5">
        <f t="shared" si="144"/>
        <v>154.53058256839043</v>
      </c>
    </row>
    <row r="162" spans="1:7" x14ac:dyDescent="0.25">
      <c r="A162" s="2">
        <v>413400</v>
      </c>
      <c r="B162" s="21">
        <v>413400</v>
      </c>
      <c r="C162" s="2" t="s">
        <v>87</v>
      </c>
      <c r="D162" s="32">
        <f t="shared" ref="D162" si="150">D328</f>
        <v>0</v>
      </c>
      <c r="E162" s="32">
        <f t="shared" ref="E162:F162" si="151">E328</f>
        <v>0</v>
      </c>
      <c r="F162" s="32">
        <f t="shared" si="151"/>
        <v>0</v>
      </c>
      <c r="G162" s="5" t="e">
        <f t="shared" si="144"/>
        <v>#DIV/0!</v>
      </c>
    </row>
    <row r="163" spans="1:7" x14ac:dyDescent="0.25">
      <c r="A163" s="2">
        <v>413900</v>
      </c>
      <c r="B163" s="21">
        <v>413900</v>
      </c>
      <c r="C163" s="2" t="s">
        <v>88</v>
      </c>
      <c r="D163" s="32">
        <f>+D295+D329</f>
        <v>300</v>
      </c>
      <c r="E163" s="32">
        <f>+E295+E329</f>
        <v>28.38</v>
      </c>
      <c r="F163" s="32">
        <f>+F295+F329</f>
        <v>300</v>
      </c>
      <c r="G163" s="5">
        <f t="shared" si="144"/>
        <v>100</v>
      </c>
    </row>
    <row r="164" spans="1:7" x14ac:dyDescent="0.25">
      <c r="A164" s="41">
        <v>414000</v>
      </c>
      <c r="B164" s="55">
        <v>414000</v>
      </c>
      <c r="C164" s="4" t="s">
        <v>19</v>
      </c>
      <c r="D164" s="32">
        <f t="shared" ref="D164" si="152">+D483</f>
        <v>20000</v>
      </c>
      <c r="E164" s="32">
        <f t="shared" ref="E164:F164" si="153">+E483</f>
        <v>7000</v>
      </c>
      <c r="F164" s="32">
        <f t="shared" si="153"/>
        <v>20000</v>
      </c>
      <c r="G164" s="5">
        <f t="shared" si="144"/>
        <v>100</v>
      </c>
    </row>
    <row r="165" spans="1:7" x14ac:dyDescent="0.25">
      <c r="A165" s="2">
        <v>414100</v>
      </c>
      <c r="B165" s="56">
        <v>414100</v>
      </c>
      <c r="C165" s="2" t="s">
        <v>19</v>
      </c>
      <c r="D165" s="32">
        <f t="shared" ref="D165" si="154">D484</f>
        <v>20000</v>
      </c>
      <c r="E165" s="32">
        <f t="shared" ref="E165:F165" si="155">E484</f>
        <v>7000</v>
      </c>
      <c r="F165" s="32">
        <f t="shared" si="155"/>
        <v>20000</v>
      </c>
      <c r="G165" s="5">
        <f t="shared" si="144"/>
        <v>100</v>
      </c>
    </row>
    <row r="166" spans="1:7" x14ac:dyDescent="0.25">
      <c r="A166" s="41">
        <v>415000</v>
      </c>
      <c r="B166" s="55">
        <v>415000</v>
      </c>
      <c r="C166" s="4" t="s">
        <v>12</v>
      </c>
      <c r="D166" s="32">
        <f t="shared" ref="D166:F167" si="156">D223+D485</f>
        <v>360397</v>
      </c>
      <c r="E166" s="32">
        <f t="shared" si="156"/>
        <v>198984.25</v>
      </c>
      <c r="F166" s="32">
        <f t="shared" si="156"/>
        <v>480297</v>
      </c>
      <c r="G166" s="5">
        <f t="shared" si="144"/>
        <v>133.26886738790833</v>
      </c>
    </row>
    <row r="167" spans="1:7" x14ac:dyDescent="0.25">
      <c r="A167" s="2">
        <v>415200</v>
      </c>
      <c r="B167" s="56">
        <v>415200</v>
      </c>
      <c r="C167" s="2" t="s">
        <v>89</v>
      </c>
      <c r="D167" s="32">
        <f t="shared" si="156"/>
        <v>360397</v>
      </c>
      <c r="E167" s="32">
        <f t="shared" si="156"/>
        <v>198984.25</v>
      </c>
      <c r="F167" s="32">
        <f t="shared" si="156"/>
        <v>480297</v>
      </c>
      <c r="G167" s="5">
        <f t="shared" si="144"/>
        <v>133.26886738790833</v>
      </c>
    </row>
    <row r="168" spans="1:7" x14ac:dyDescent="0.25">
      <c r="A168" s="41">
        <v>416000</v>
      </c>
      <c r="B168" s="55">
        <v>416000</v>
      </c>
      <c r="C168" s="4" t="s">
        <v>90</v>
      </c>
      <c r="D168" s="32">
        <f>+D369+D507</f>
        <v>965752</v>
      </c>
      <c r="E168" s="32">
        <f>+E369+E507</f>
        <v>500764.49</v>
      </c>
      <c r="F168" s="32">
        <f>+F369+F507</f>
        <v>901167</v>
      </c>
      <c r="G168" s="5">
        <f t="shared" si="144"/>
        <v>93.312465312005571</v>
      </c>
    </row>
    <row r="169" spans="1:7" x14ac:dyDescent="0.25">
      <c r="A169" s="2">
        <v>416100</v>
      </c>
      <c r="B169" s="56">
        <v>416100</v>
      </c>
      <c r="C169" s="2" t="s">
        <v>91</v>
      </c>
      <c r="D169" s="32">
        <f>D370+D509</f>
        <v>667652</v>
      </c>
      <c r="E169" s="32">
        <f>E370+E509</f>
        <v>383507.65</v>
      </c>
      <c r="F169" s="32">
        <f>F370+F509</f>
        <v>640167</v>
      </c>
      <c r="G169" s="5">
        <f t="shared" si="144"/>
        <v>95.883334431709926</v>
      </c>
    </row>
    <row r="170" spans="1:7" x14ac:dyDescent="0.25">
      <c r="A170" s="2">
        <v>416300</v>
      </c>
      <c r="B170" s="56">
        <v>416300</v>
      </c>
      <c r="C170" s="2" t="s">
        <v>202</v>
      </c>
      <c r="D170" s="32">
        <f t="shared" ref="D170" si="157">D371</f>
        <v>207100</v>
      </c>
      <c r="E170" s="32">
        <f t="shared" ref="E170:F170" si="158">E371</f>
        <v>82706.84</v>
      </c>
      <c r="F170" s="32">
        <f t="shared" si="158"/>
        <v>170000</v>
      </c>
      <c r="G170" s="5">
        <f t="shared" si="144"/>
        <v>82.08594881699662</v>
      </c>
    </row>
    <row r="171" spans="1:7" x14ac:dyDescent="0.25">
      <c r="A171" s="41">
        <v>418000</v>
      </c>
      <c r="B171" s="75">
        <v>413000</v>
      </c>
      <c r="C171" s="38" t="s">
        <v>222</v>
      </c>
      <c r="D171" s="32">
        <f t="shared" ref="D171:F171" si="159">D330</f>
        <v>52496</v>
      </c>
      <c r="E171" s="32">
        <f t="shared" si="159"/>
        <v>3365.51</v>
      </c>
      <c r="F171" s="32">
        <f t="shared" si="159"/>
        <v>52496</v>
      </c>
      <c r="G171" s="5">
        <f t="shared" si="144"/>
        <v>100</v>
      </c>
    </row>
    <row r="172" spans="1:7" x14ac:dyDescent="0.25">
      <c r="A172" s="2">
        <v>418100</v>
      </c>
      <c r="B172" s="56">
        <v>413300</v>
      </c>
      <c r="C172" s="2" t="s">
        <v>223</v>
      </c>
      <c r="D172" s="32">
        <f>D331+D332</f>
        <v>52496</v>
      </c>
      <c r="E172" s="32">
        <f t="shared" ref="E172:F172" si="160">E331+E332</f>
        <v>3365.51</v>
      </c>
      <c r="F172" s="32">
        <f t="shared" si="160"/>
        <v>52496</v>
      </c>
      <c r="G172" s="5">
        <f t="shared" si="144"/>
        <v>100</v>
      </c>
    </row>
    <row r="173" spans="1:7" x14ac:dyDescent="0.25">
      <c r="A173" s="41">
        <v>419000</v>
      </c>
      <c r="B173" s="58">
        <v>412000</v>
      </c>
      <c r="C173" s="38" t="s">
        <v>200</v>
      </c>
      <c r="D173" s="32">
        <f t="shared" ref="D173" si="161">D333+D372</f>
        <v>15000</v>
      </c>
      <c r="E173" s="32">
        <f t="shared" ref="E173:F174" si="162">E333+E372</f>
        <v>5720</v>
      </c>
      <c r="F173" s="32">
        <f t="shared" si="162"/>
        <v>10720</v>
      </c>
      <c r="G173" s="5">
        <f t="shared" si="144"/>
        <v>71.466666666666669</v>
      </c>
    </row>
    <row r="174" spans="1:7" x14ac:dyDescent="0.25">
      <c r="A174" s="2">
        <v>419100</v>
      </c>
      <c r="B174" s="56">
        <v>412900</v>
      </c>
      <c r="C174" s="2" t="s">
        <v>200</v>
      </c>
      <c r="D174" s="32">
        <f t="shared" ref="D174" si="163">D334+D373</f>
        <v>15000</v>
      </c>
      <c r="E174" s="32">
        <f t="shared" si="162"/>
        <v>5720</v>
      </c>
      <c r="F174" s="32">
        <f t="shared" si="162"/>
        <v>10720</v>
      </c>
      <c r="G174" s="5">
        <f t="shared" si="144"/>
        <v>71.466666666666669</v>
      </c>
    </row>
    <row r="175" spans="1:7" x14ac:dyDescent="0.25">
      <c r="A175" s="41">
        <v>48</v>
      </c>
      <c r="B175" s="56"/>
      <c r="C175" s="4" t="s">
        <v>198</v>
      </c>
      <c r="D175" s="32">
        <f>D374+D512</f>
        <v>114894</v>
      </c>
      <c r="E175" s="32">
        <f>E374+E512</f>
        <v>55443.58</v>
      </c>
      <c r="F175" s="32">
        <f>F374+F512</f>
        <v>114894</v>
      </c>
      <c r="G175" s="5">
        <f t="shared" si="144"/>
        <v>100</v>
      </c>
    </row>
    <row r="176" spans="1:7" x14ac:dyDescent="0.25">
      <c r="A176" s="41">
        <v>487000</v>
      </c>
      <c r="B176" s="58">
        <v>416000</v>
      </c>
      <c r="C176" s="38" t="s">
        <v>168</v>
      </c>
      <c r="D176" s="32">
        <f t="shared" ref="D176" si="164">D375</f>
        <v>62894</v>
      </c>
      <c r="E176" s="32">
        <f t="shared" ref="E176:F176" si="165">E375</f>
        <v>26642.13</v>
      </c>
      <c r="F176" s="32">
        <f t="shared" si="165"/>
        <v>62894</v>
      </c>
      <c r="G176" s="5">
        <f t="shared" si="144"/>
        <v>100</v>
      </c>
    </row>
    <row r="177" spans="1:7" x14ac:dyDescent="0.25">
      <c r="A177" s="2">
        <v>487400</v>
      </c>
      <c r="B177" s="56">
        <v>416200</v>
      </c>
      <c r="C177" s="2" t="s">
        <v>182</v>
      </c>
      <c r="D177" s="32">
        <f t="shared" ref="D177" si="166">D376</f>
        <v>62894</v>
      </c>
      <c r="E177" s="32">
        <f t="shared" ref="E177:F177" si="167">E376</f>
        <v>26642.13</v>
      </c>
      <c r="F177" s="32">
        <f t="shared" si="167"/>
        <v>62894</v>
      </c>
      <c r="G177" s="5">
        <f t="shared" si="144"/>
        <v>100</v>
      </c>
    </row>
    <row r="178" spans="1:7" x14ac:dyDescent="0.25">
      <c r="A178" s="41">
        <v>488000</v>
      </c>
      <c r="B178" s="58">
        <v>482000</v>
      </c>
      <c r="C178" s="38" t="s">
        <v>178</v>
      </c>
      <c r="D178" s="32">
        <f t="shared" ref="D178" si="168">D512</f>
        <v>52000</v>
      </c>
      <c r="E178" s="32">
        <f t="shared" ref="E178:F178" si="169">E512</f>
        <v>28801.45</v>
      </c>
      <c r="F178" s="32">
        <f t="shared" si="169"/>
        <v>52000</v>
      </c>
      <c r="G178" s="5">
        <f t="shared" si="144"/>
        <v>100</v>
      </c>
    </row>
    <row r="179" spans="1:7" x14ac:dyDescent="0.25">
      <c r="A179" s="2">
        <v>488100</v>
      </c>
      <c r="B179" s="56">
        <v>482100</v>
      </c>
      <c r="C179" s="2" t="s">
        <v>178</v>
      </c>
      <c r="D179" s="32">
        <f t="shared" ref="D179" si="170">D513</f>
        <v>52000</v>
      </c>
      <c r="E179" s="32">
        <f t="shared" ref="E179:F179" si="171">E513</f>
        <v>28801.45</v>
      </c>
      <c r="F179" s="32">
        <f t="shared" si="171"/>
        <v>52000</v>
      </c>
      <c r="G179" s="5">
        <f t="shared" si="144"/>
        <v>100</v>
      </c>
    </row>
    <row r="180" spans="1:7" x14ac:dyDescent="0.25">
      <c r="A180" s="2"/>
      <c r="B180" s="21" t="s">
        <v>38</v>
      </c>
      <c r="C180" s="4" t="s">
        <v>22</v>
      </c>
      <c r="D180" s="32">
        <f t="shared" ref="D180" si="172">D335</f>
        <v>13701</v>
      </c>
      <c r="E180" s="32">
        <f t="shared" ref="E180:F180" si="173">E335</f>
        <v>0</v>
      </c>
      <c r="F180" s="32">
        <f t="shared" si="173"/>
        <v>0</v>
      </c>
      <c r="G180" s="5">
        <f t="shared" si="144"/>
        <v>0</v>
      </c>
    </row>
    <row r="181" spans="1:7" x14ac:dyDescent="0.25">
      <c r="A181" s="2"/>
      <c r="B181" s="56" t="s">
        <v>38</v>
      </c>
      <c r="C181" s="2" t="s">
        <v>22</v>
      </c>
      <c r="D181" s="32">
        <f t="shared" ref="D181" si="174">D336</f>
        <v>13701</v>
      </c>
      <c r="E181" s="32">
        <f t="shared" ref="E181:F181" si="175">E336</f>
        <v>0</v>
      </c>
      <c r="F181" s="32">
        <f t="shared" si="175"/>
        <v>0</v>
      </c>
      <c r="G181" s="5">
        <f t="shared" si="144"/>
        <v>0</v>
      </c>
    </row>
    <row r="182" spans="1:7" x14ac:dyDescent="0.25">
      <c r="A182" s="2"/>
      <c r="B182" s="59" t="s">
        <v>83</v>
      </c>
      <c r="C182" s="2"/>
      <c r="D182" s="32">
        <f t="shared" ref="D182:F184" si="176">D225+D296+D377+D410+D442+D467</f>
        <v>1774150</v>
      </c>
      <c r="E182" s="32">
        <f t="shared" si="176"/>
        <v>69716.250000000015</v>
      </c>
      <c r="F182" s="32">
        <f t="shared" si="176"/>
        <v>4016471</v>
      </c>
      <c r="G182" s="5">
        <f t="shared" si="144"/>
        <v>226.38846771693485</v>
      </c>
    </row>
    <row r="183" spans="1:7" x14ac:dyDescent="0.25">
      <c r="A183" s="41">
        <v>51</v>
      </c>
      <c r="B183" s="55">
        <v>510000</v>
      </c>
      <c r="C183" s="4" t="s">
        <v>92</v>
      </c>
      <c r="D183" s="32">
        <f t="shared" si="176"/>
        <v>1774150</v>
      </c>
      <c r="E183" s="32">
        <f t="shared" si="176"/>
        <v>69716.250000000015</v>
      </c>
      <c r="F183" s="32">
        <f t="shared" si="176"/>
        <v>4016471</v>
      </c>
      <c r="G183" s="5">
        <f t="shared" si="144"/>
        <v>226.38846771693485</v>
      </c>
    </row>
    <row r="184" spans="1:7" x14ac:dyDescent="0.25">
      <c r="A184" s="41">
        <v>511000</v>
      </c>
      <c r="B184" s="55">
        <v>511000</v>
      </c>
      <c r="C184" s="4" t="s">
        <v>31</v>
      </c>
      <c r="D184" s="32">
        <f t="shared" si="176"/>
        <v>1763150</v>
      </c>
      <c r="E184" s="32">
        <f t="shared" si="176"/>
        <v>69416.73000000001</v>
      </c>
      <c r="F184" s="32">
        <f t="shared" si="176"/>
        <v>4014871</v>
      </c>
      <c r="G184" s="5">
        <f t="shared" si="144"/>
        <v>227.71012109009442</v>
      </c>
    </row>
    <row r="185" spans="1:7" x14ac:dyDescent="0.25">
      <c r="A185" s="2">
        <v>511100</v>
      </c>
      <c r="B185" s="56">
        <v>511100</v>
      </c>
      <c r="C185" s="2" t="s">
        <v>93</v>
      </c>
      <c r="D185" s="32">
        <f>D228+D413</f>
        <v>1633150</v>
      </c>
      <c r="E185" s="32">
        <f>E228+E413</f>
        <v>56182.100000000006</v>
      </c>
      <c r="F185" s="32">
        <f>F228+F413</f>
        <v>2384689</v>
      </c>
      <c r="G185" s="5">
        <f t="shared" si="144"/>
        <v>146.01775709518415</v>
      </c>
    </row>
    <row r="186" spans="1:7" x14ac:dyDescent="0.25">
      <c r="A186" s="2">
        <v>511200</v>
      </c>
      <c r="B186" s="21">
        <v>511200</v>
      </c>
      <c r="C186" s="2" t="s">
        <v>94</v>
      </c>
      <c r="D186" s="32">
        <f>D242+D299+D380+D414+D445+D470</f>
        <v>56000</v>
      </c>
      <c r="E186" s="32">
        <f>E242+E299+E380+E414+E445+E470</f>
        <v>4196</v>
      </c>
      <c r="F186" s="32">
        <f>F242+F299+F380+F414+F445+F470</f>
        <v>1375499</v>
      </c>
      <c r="G186" s="5">
        <f t="shared" si="144"/>
        <v>2456.2482142857143</v>
      </c>
    </row>
    <row r="187" spans="1:7" x14ac:dyDescent="0.25">
      <c r="A187" s="2">
        <v>511300</v>
      </c>
      <c r="B187" s="21">
        <v>511300</v>
      </c>
      <c r="C187" s="2" t="s">
        <v>95</v>
      </c>
      <c r="D187" s="32">
        <f>D246+D300+D381+D415+D446+D471</f>
        <v>34000</v>
      </c>
      <c r="E187" s="32">
        <f>E246+E300+E381+E415+E446+E471</f>
        <v>5643.63</v>
      </c>
      <c r="F187" s="32">
        <f>F246+F300+F381+F415+F446+F471</f>
        <v>167683</v>
      </c>
      <c r="G187" s="5">
        <f t="shared" si="144"/>
        <v>493.185294117647</v>
      </c>
    </row>
    <row r="188" spans="1:7" x14ac:dyDescent="0.25">
      <c r="A188" s="2">
        <v>511400</v>
      </c>
      <c r="B188" s="21">
        <v>511400</v>
      </c>
      <c r="C188" s="2" t="s">
        <v>162</v>
      </c>
      <c r="D188" s="32">
        <f t="shared" ref="D188" si="177">D301</f>
        <v>0</v>
      </c>
      <c r="E188" s="32">
        <f t="shared" ref="E188:F188" si="178">E301</f>
        <v>0</v>
      </c>
      <c r="F188" s="32">
        <f t="shared" si="178"/>
        <v>0</v>
      </c>
      <c r="G188" s="5" t="e">
        <f t="shared" si="144"/>
        <v>#DIV/0!</v>
      </c>
    </row>
    <row r="189" spans="1:7" x14ac:dyDescent="0.25">
      <c r="A189" s="2">
        <v>511700</v>
      </c>
      <c r="B189" s="21">
        <v>511700</v>
      </c>
      <c r="C189" s="2" t="s">
        <v>96</v>
      </c>
      <c r="D189" s="32">
        <f>D249+D302+D382+D416+D447+D472</f>
        <v>40000</v>
      </c>
      <c r="E189" s="32">
        <f>E249+E302+E382+E416+E447+E472</f>
        <v>3395</v>
      </c>
      <c r="F189" s="32">
        <f>F249+F302+F382+F416+F447+F472</f>
        <v>87000</v>
      </c>
      <c r="G189" s="5">
        <f t="shared" si="144"/>
        <v>217.49999999999997</v>
      </c>
    </row>
    <row r="190" spans="1:7" x14ac:dyDescent="0.25">
      <c r="A190" s="41">
        <v>513000</v>
      </c>
      <c r="B190" s="58">
        <v>513000</v>
      </c>
      <c r="C190" s="38" t="s">
        <v>32</v>
      </c>
      <c r="D190" s="32">
        <f t="shared" ref="D190" si="179">D251</f>
        <v>10000</v>
      </c>
      <c r="E190" s="32">
        <f t="shared" ref="E190:F190" si="180">E251</f>
        <v>0</v>
      </c>
      <c r="F190" s="32">
        <f t="shared" si="180"/>
        <v>0</v>
      </c>
      <c r="G190" s="5">
        <f t="shared" si="144"/>
        <v>0</v>
      </c>
    </row>
    <row r="191" spans="1:7" x14ac:dyDescent="0.25">
      <c r="A191" s="2">
        <v>513600</v>
      </c>
      <c r="B191" s="21">
        <v>513600</v>
      </c>
      <c r="C191" s="2" t="s">
        <v>131</v>
      </c>
      <c r="D191" s="32">
        <f t="shared" ref="D191" si="181">D252</f>
        <v>10000</v>
      </c>
      <c r="E191" s="32">
        <f t="shared" ref="E191:F191" si="182">E252</f>
        <v>0</v>
      </c>
      <c r="F191" s="32">
        <f t="shared" si="182"/>
        <v>0</v>
      </c>
      <c r="G191" s="5">
        <f t="shared" si="144"/>
        <v>0</v>
      </c>
    </row>
    <row r="192" spans="1:7" x14ac:dyDescent="0.25">
      <c r="A192" s="41">
        <v>516000</v>
      </c>
      <c r="B192" s="58">
        <v>516000</v>
      </c>
      <c r="C192" s="38" t="s">
        <v>33</v>
      </c>
      <c r="D192" s="32">
        <f t="shared" ref="D192:F193" si="183">D303+D417</f>
        <v>1000</v>
      </c>
      <c r="E192" s="32">
        <f t="shared" si="183"/>
        <v>299.52</v>
      </c>
      <c r="F192" s="32">
        <f t="shared" si="183"/>
        <v>1600</v>
      </c>
      <c r="G192" s="5">
        <f t="shared" si="144"/>
        <v>160</v>
      </c>
    </row>
    <row r="193" spans="1:9" x14ac:dyDescent="0.25">
      <c r="A193" s="2">
        <v>516100</v>
      </c>
      <c r="B193" s="60">
        <v>516100</v>
      </c>
      <c r="C193" s="2" t="s">
        <v>33</v>
      </c>
      <c r="D193" s="32">
        <f t="shared" si="183"/>
        <v>1000</v>
      </c>
      <c r="E193" s="32">
        <f t="shared" si="183"/>
        <v>299.52</v>
      </c>
      <c r="F193" s="32">
        <f t="shared" si="183"/>
        <v>1600</v>
      </c>
      <c r="G193" s="5">
        <f t="shared" si="144"/>
        <v>160</v>
      </c>
    </row>
    <row r="194" spans="1:9" x14ac:dyDescent="0.25">
      <c r="A194" s="2"/>
      <c r="B194" s="21"/>
      <c r="C194" s="4" t="s">
        <v>97</v>
      </c>
      <c r="D194" s="32">
        <f>D256+D268+D308+D347+D386+D422+D448+D473+D514</f>
        <v>5597883</v>
      </c>
      <c r="E194" s="32">
        <f>E256+E268+E308+E347+E386+E422+E448+E473+E514</f>
        <v>2097102.9099999997</v>
      </c>
      <c r="F194" s="32">
        <f>F256+F268+F308+F347+F386+F422+F448+F473+F514</f>
        <v>8055789</v>
      </c>
      <c r="G194" s="5">
        <f t="shared" si="144"/>
        <v>143.90777727937507</v>
      </c>
    </row>
    <row r="195" spans="1:9" x14ac:dyDescent="0.25">
      <c r="A195" s="25"/>
      <c r="B195" s="25"/>
      <c r="C195" s="12"/>
      <c r="D195" s="26"/>
      <c r="E195" s="34"/>
      <c r="F195" s="34"/>
      <c r="G195" s="34"/>
      <c r="H195" s="34"/>
      <c r="I195" s="34"/>
    </row>
    <row r="196" spans="1:9" x14ac:dyDescent="0.25">
      <c r="A196" s="25"/>
      <c r="B196" s="25"/>
      <c r="C196" s="12"/>
      <c r="D196" s="26"/>
      <c r="E196" s="34"/>
      <c r="F196" s="34"/>
      <c r="G196" s="34"/>
      <c r="H196" s="34"/>
      <c r="I196" s="34"/>
    </row>
    <row r="197" spans="1:9" x14ac:dyDescent="0.25">
      <c r="A197" s="25"/>
      <c r="B197" s="25"/>
      <c r="C197" s="12"/>
      <c r="D197" s="26"/>
      <c r="E197" s="34"/>
      <c r="F197" s="34"/>
      <c r="G197" s="34"/>
      <c r="H197" s="34"/>
      <c r="I197" s="34"/>
    </row>
    <row r="198" spans="1:9" x14ac:dyDescent="0.25">
      <c r="A198" s="25"/>
      <c r="B198" s="25"/>
      <c r="C198" s="12"/>
      <c r="D198" s="26"/>
      <c r="E198" s="34"/>
      <c r="F198" s="34"/>
      <c r="G198" s="34"/>
      <c r="H198" s="34"/>
      <c r="I198" s="34"/>
    </row>
    <row r="199" spans="1:9" x14ac:dyDescent="0.25">
      <c r="A199" s="25"/>
      <c r="B199" s="25"/>
      <c r="C199" s="12"/>
      <c r="D199" s="26"/>
      <c r="E199" s="34"/>
      <c r="F199" s="34"/>
      <c r="G199" s="34"/>
      <c r="H199" s="34"/>
      <c r="I199" s="34"/>
    </row>
    <row r="200" spans="1:9" x14ac:dyDescent="0.25">
      <c r="A200" s="25"/>
      <c r="B200" s="25"/>
      <c r="C200" s="12"/>
      <c r="D200" s="26"/>
      <c r="E200" s="34"/>
      <c r="F200" s="34"/>
      <c r="G200" s="34"/>
      <c r="H200" s="34"/>
      <c r="I200" s="34"/>
    </row>
    <row r="201" spans="1:9" x14ac:dyDescent="0.25">
      <c r="A201" s="25"/>
      <c r="B201" s="25"/>
      <c r="C201" s="12"/>
      <c r="D201" s="26"/>
      <c r="E201" s="34"/>
      <c r="F201" s="34"/>
      <c r="G201" s="34"/>
      <c r="H201" s="34"/>
      <c r="I201" s="34"/>
    </row>
    <row r="202" spans="1:9" x14ac:dyDescent="0.25">
      <c r="A202" s="25"/>
      <c r="B202" s="25"/>
      <c r="C202" s="12"/>
      <c r="D202" s="26"/>
      <c r="E202" s="34"/>
      <c r="F202" s="34"/>
      <c r="G202" s="34"/>
      <c r="H202" s="34"/>
      <c r="I202" s="34"/>
    </row>
    <row r="203" spans="1:9" x14ac:dyDescent="0.25">
      <c r="A203" s="25"/>
      <c r="B203" s="25"/>
      <c r="C203" s="12"/>
      <c r="D203" s="26"/>
      <c r="E203" s="34"/>
      <c r="F203" s="34"/>
      <c r="G203" s="34"/>
      <c r="H203" s="34"/>
      <c r="I203" s="34"/>
    </row>
    <row r="204" spans="1:9" x14ac:dyDescent="0.25">
      <c r="A204" s="25"/>
      <c r="B204" s="25"/>
      <c r="C204" s="12"/>
      <c r="D204" s="26"/>
      <c r="E204" s="34"/>
      <c r="F204" s="34"/>
      <c r="G204" s="34"/>
      <c r="H204" s="34"/>
      <c r="I204" s="34"/>
    </row>
    <row r="205" spans="1:9" x14ac:dyDescent="0.25">
      <c r="A205" s="25"/>
      <c r="B205" s="25"/>
      <c r="C205" s="12"/>
      <c r="D205" s="26"/>
      <c r="E205" s="34"/>
      <c r="F205" s="34"/>
      <c r="G205" s="34"/>
      <c r="H205" s="34"/>
      <c r="I205" s="34"/>
    </row>
    <row r="206" spans="1:9" x14ac:dyDescent="0.25">
      <c r="A206" s="25"/>
      <c r="B206" s="23">
        <v>1</v>
      </c>
      <c r="C206" s="23" t="s">
        <v>121</v>
      </c>
      <c r="D206" s="34"/>
      <c r="E206" s="34"/>
      <c r="F206" s="34"/>
      <c r="G206" s="34"/>
      <c r="H206" s="34"/>
      <c r="I206" s="34"/>
    </row>
    <row r="207" spans="1:9" x14ac:dyDescent="0.25">
      <c r="A207" s="66" t="s">
        <v>163</v>
      </c>
      <c r="B207" s="61" t="s">
        <v>116</v>
      </c>
      <c r="C207" s="16" t="s">
        <v>119</v>
      </c>
      <c r="D207" s="114" t="s">
        <v>129</v>
      </c>
      <c r="E207" s="108" t="s">
        <v>264</v>
      </c>
      <c r="F207" s="110" t="s">
        <v>280</v>
      </c>
      <c r="G207" s="108" t="s">
        <v>259</v>
      </c>
    </row>
    <row r="208" spans="1:9" x14ac:dyDescent="0.25">
      <c r="A208" s="3" t="s">
        <v>165</v>
      </c>
      <c r="B208" s="62" t="s">
        <v>117</v>
      </c>
      <c r="C208" s="19"/>
      <c r="D208" s="115" t="s">
        <v>265</v>
      </c>
      <c r="E208" s="109" t="s">
        <v>279</v>
      </c>
      <c r="F208" s="109">
        <v>2018</v>
      </c>
      <c r="G208" s="113" t="s">
        <v>281</v>
      </c>
    </row>
    <row r="209" spans="1:7" x14ac:dyDescent="0.25">
      <c r="A209" s="89">
        <v>1</v>
      </c>
      <c r="B209" s="91">
        <v>2</v>
      </c>
      <c r="C209" s="90">
        <v>3</v>
      </c>
      <c r="D209" s="88">
        <v>4</v>
      </c>
      <c r="E209" s="89">
        <v>5</v>
      </c>
      <c r="F209" s="89">
        <v>6</v>
      </c>
      <c r="G209" s="89">
        <v>7</v>
      </c>
    </row>
    <row r="210" spans="1:7" x14ac:dyDescent="0.25">
      <c r="A210" s="2"/>
      <c r="B210" s="54" t="s">
        <v>61</v>
      </c>
      <c r="C210" s="24"/>
      <c r="D210" s="32">
        <f t="shared" ref="D210:F210" si="184">D211</f>
        <v>590067</v>
      </c>
      <c r="E210" s="32">
        <f t="shared" si="184"/>
        <v>238163.98</v>
      </c>
      <c r="F210" s="32">
        <f t="shared" si="184"/>
        <v>646247</v>
      </c>
      <c r="G210" s="5">
        <f t="shared" ref="G210:G257" si="185">F210/D210*100</f>
        <v>109.52095270537075</v>
      </c>
    </row>
    <row r="211" spans="1:7" x14ac:dyDescent="0.25">
      <c r="A211" s="41">
        <v>41</v>
      </c>
      <c r="B211" s="55">
        <v>410000</v>
      </c>
      <c r="C211" s="4" t="s">
        <v>71</v>
      </c>
      <c r="D211" s="29">
        <f t="shared" ref="D211" si="186">D212+D223</f>
        <v>590067</v>
      </c>
      <c r="E211" s="29">
        <f t="shared" ref="E211:F211" si="187">E212+E223</f>
        <v>238163.98</v>
      </c>
      <c r="F211" s="29">
        <f t="shared" si="187"/>
        <v>646247</v>
      </c>
      <c r="G211" s="5">
        <f t="shared" si="185"/>
        <v>109.52095270537075</v>
      </c>
    </row>
    <row r="212" spans="1:7" x14ac:dyDescent="0.25">
      <c r="A212" s="41">
        <v>412000</v>
      </c>
      <c r="B212" s="55">
        <v>412000</v>
      </c>
      <c r="C212" s="4" t="s">
        <v>74</v>
      </c>
      <c r="D212" s="29">
        <f t="shared" ref="D212" si="188">D213+D214+D215+D216+D217</f>
        <v>590067</v>
      </c>
      <c r="E212" s="29">
        <f t="shared" ref="E212:F212" si="189">E213+E214+E215+E216+E217</f>
        <v>238163.98</v>
      </c>
      <c r="F212" s="29">
        <f t="shared" si="189"/>
        <v>646247</v>
      </c>
      <c r="G212" s="5">
        <f t="shared" si="185"/>
        <v>109.52095270537075</v>
      </c>
    </row>
    <row r="213" spans="1:7" x14ac:dyDescent="0.25">
      <c r="A213" s="2">
        <v>412200</v>
      </c>
      <c r="B213" s="60">
        <v>412200</v>
      </c>
      <c r="C213" s="36" t="s">
        <v>252</v>
      </c>
      <c r="D213" s="39">
        <v>7000</v>
      </c>
      <c r="E213" s="49">
        <v>819</v>
      </c>
      <c r="F213" s="49">
        <v>7000</v>
      </c>
      <c r="G213" s="5">
        <f t="shared" si="185"/>
        <v>100</v>
      </c>
    </row>
    <row r="214" spans="1:7" x14ac:dyDescent="0.25">
      <c r="A214" s="2">
        <v>412500</v>
      </c>
      <c r="B214" s="60">
        <v>412500</v>
      </c>
      <c r="C214" s="36" t="s">
        <v>254</v>
      </c>
      <c r="D214" s="39">
        <v>57000</v>
      </c>
      <c r="E214" s="49">
        <v>16414.419999999998</v>
      </c>
      <c r="F214" s="49">
        <v>92680</v>
      </c>
      <c r="G214" s="5">
        <f t="shared" si="185"/>
        <v>162.59649122807019</v>
      </c>
    </row>
    <row r="215" spans="1:7" x14ac:dyDescent="0.25">
      <c r="A215" s="2">
        <v>412700</v>
      </c>
      <c r="B215" s="60">
        <v>412700</v>
      </c>
      <c r="C215" s="36" t="s">
        <v>253</v>
      </c>
      <c r="D215" s="39">
        <v>5000</v>
      </c>
      <c r="E215" s="49">
        <v>3244</v>
      </c>
      <c r="F215" s="49">
        <v>5000</v>
      </c>
      <c r="G215" s="5">
        <f t="shared" si="185"/>
        <v>100</v>
      </c>
    </row>
    <row r="216" spans="1:7" x14ac:dyDescent="0.25">
      <c r="A216" s="2">
        <v>412800</v>
      </c>
      <c r="B216" s="60">
        <v>412800</v>
      </c>
      <c r="C216" s="36" t="s">
        <v>255</v>
      </c>
      <c r="D216" s="39">
        <v>332733</v>
      </c>
      <c r="E216" s="49">
        <v>116374.41</v>
      </c>
      <c r="F216" s="49">
        <v>332733</v>
      </c>
      <c r="G216" s="5">
        <f t="shared" si="185"/>
        <v>100</v>
      </c>
    </row>
    <row r="217" spans="1:7" x14ac:dyDescent="0.25">
      <c r="A217" s="2">
        <v>412900</v>
      </c>
      <c r="B217" s="57">
        <v>412900</v>
      </c>
      <c r="C217" s="2" t="s">
        <v>130</v>
      </c>
      <c r="D217" s="68">
        <f t="shared" ref="D217" si="190">D218+D219+D220+D221+D222</f>
        <v>188334</v>
      </c>
      <c r="E217" s="68">
        <f t="shared" ref="E217:F217" si="191">E218+E219+E220+E221+E222</f>
        <v>101312.15</v>
      </c>
      <c r="F217" s="68">
        <f t="shared" si="191"/>
        <v>208834</v>
      </c>
      <c r="G217" s="5">
        <f t="shared" si="185"/>
        <v>110.88491722153195</v>
      </c>
    </row>
    <row r="218" spans="1:7" x14ac:dyDescent="0.25">
      <c r="A218" s="2">
        <v>412900</v>
      </c>
      <c r="B218" s="57">
        <v>412900</v>
      </c>
      <c r="C218" s="2" t="s">
        <v>229</v>
      </c>
      <c r="D218" s="71">
        <v>135000</v>
      </c>
      <c r="E218" s="49">
        <v>77142.94</v>
      </c>
      <c r="F218" s="99">
        <v>135000</v>
      </c>
      <c r="G218" s="5">
        <f t="shared" si="185"/>
        <v>100</v>
      </c>
    </row>
    <row r="219" spans="1:7" x14ac:dyDescent="0.25">
      <c r="A219" s="2">
        <v>412900</v>
      </c>
      <c r="B219" s="57">
        <v>412900</v>
      </c>
      <c r="C219" s="2" t="s">
        <v>230</v>
      </c>
      <c r="D219" s="71">
        <v>25334</v>
      </c>
      <c r="E219" s="49">
        <v>7860.84</v>
      </c>
      <c r="F219" s="99">
        <v>25334</v>
      </c>
      <c r="G219" s="5">
        <f t="shared" si="185"/>
        <v>100</v>
      </c>
    </row>
    <row r="220" spans="1:7" x14ac:dyDescent="0.25">
      <c r="A220" s="2">
        <v>412900</v>
      </c>
      <c r="B220" s="57">
        <v>412900</v>
      </c>
      <c r="C220" s="2" t="s">
        <v>231</v>
      </c>
      <c r="D220" s="71">
        <v>20000</v>
      </c>
      <c r="E220" s="49">
        <v>11121.62</v>
      </c>
      <c r="F220" s="99">
        <v>40000</v>
      </c>
      <c r="G220" s="5">
        <f t="shared" si="185"/>
        <v>200</v>
      </c>
    </row>
    <row r="221" spans="1:7" x14ac:dyDescent="0.25">
      <c r="A221" s="2">
        <v>412900</v>
      </c>
      <c r="B221" s="57">
        <v>412900</v>
      </c>
      <c r="C221" s="2" t="s">
        <v>232</v>
      </c>
      <c r="D221" s="71">
        <v>8000</v>
      </c>
      <c r="E221" s="49">
        <v>4686.75</v>
      </c>
      <c r="F221" s="49">
        <v>8000</v>
      </c>
      <c r="G221" s="5">
        <f t="shared" si="185"/>
        <v>100</v>
      </c>
    </row>
    <row r="222" spans="1:7" x14ac:dyDescent="0.25">
      <c r="A222" s="2">
        <v>412900</v>
      </c>
      <c r="B222" s="57">
        <v>412900</v>
      </c>
      <c r="C222" s="2" t="s">
        <v>256</v>
      </c>
      <c r="D222" s="71">
        <v>0</v>
      </c>
      <c r="E222" s="49">
        <v>500</v>
      </c>
      <c r="F222" s="49">
        <v>500</v>
      </c>
      <c r="G222" s="5" t="e">
        <f t="shared" si="185"/>
        <v>#DIV/0!</v>
      </c>
    </row>
    <row r="223" spans="1:7" x14ac:dyDescent="0.25">
      <c r="A223" s="41">
        <v>415000</v>
      </c>
      <c r="B223" s="63">
        <v>415000</v>
      </c>
      <c r="C223" s="38" t="s">
        <v>12</v>
      </c>
      <c r="D223" s="31">
        <f t="shared" ref="D223:F223" si="192">D224</f>
        <v>0</v>
      </c>
      <c r="E223" s="31">
        <f t="shared" si="192"/>
        <v>0</v>
      </c>
      <c r="F223" s="31">
        <f t="shared" si="192"/>
        <v>0</v>
      </c>
      <c r="G223" s="5" t="e">
        <f t="shared" si="185"/>
        <v>#DIV/0!</v>
      </c>
    </row>
    <row r="224" spans="1:7" x14ac:dyDescent="0.25">
      <c r="A224" s="2">
        <v>415200</v>
      </c>
      <c r="B224" s="57">
        <v>415200</v>
      </c>
      <c r="C224" s="2" t="s">
        <v>12</v>
      </c>
      <c r="D224" s="81">
        <v>0</v>
      </c>
      <c r="E224" s="49">
        <v>0</v>
      </c>
      <c r="F224" s="49">
        <v>0</v>
      </c>
      <c r="G224" s="5" t="e">
        <f t="shared" si="185"/>
        <v>#DIV/0!</v>
      </c>
    </row>
    <row r="225" spans="1:9" x14ac:dyDescent="0.25">
      <c r="A225" s="2"/>
      <c r="B225" s="40" t="s">
        <v>83</v>
      </c>
      <c r="C225" s="52"/>
      <c r="D225" s="31">
        <f t="shared" ref="D225:F225" si="193">D226</f>
        <v>1713150</v>
      </c>
      <c r="E225" s="31">
        <f t="shared" si="193"/>
        <v>65021.100000000006</v>
      </c>
      <c r="F225" s="31">
        <f t="shared" si="193"/>
        <v>3993016</v>
      </c>
      <c r="G225" s="5">
        <f t="shared" si="185"/>
        <v>233.0803490645886</v>
      </c>
    </row>
    <row r="226" spans="1:9" x14ac:dyDescent="0.25">
      <c r="A226" s="41">
        <v>51</v>
      </c>
      <c r="B226" s="63">
        <v>510000</v>
      </c>
      <c r="C226" s="38" t="s">
        <v>92</v>
      </c>
      <c r="D226" s="31">
        <f>D227+D251</f>
        <v>1713150</v>
      </c>
      <c r="E226" s="31">
        <f>E227+E251</f>
        <v>65021.100000000006</v>
      </c>
      <c r="F226" s="31">
        <f>F227+F251</f>
        <v>3993016</v>
      </c>
      <c r="G226" s="5">
        <f t="shared" si="185"/>
        <v>233.0803490645886</v>
      </c>
    </row>
    <row r="227" spans="1:9" x14ac:dyDescent="0.25">
      <c r="A227" s="41">
        <v>511000</v>
      </c>
      <c r="B227" s="63">
        <v>511000</v>
      </c>
      <c r="C227" s="38" t="s">
        <v>31</v>
      </c>
      <c r="D227" s="31">
        <f>D228+D242+D246+D249</f>
        <v>1703150</v>
      </c>
      <c r="E227" s="31">
        <f>E228+E242+E246+E249</f>
        <v>65021.100000000006</v>
      </c>
      <c r="F227" s="31">
        <f>F228+F242+F246+F249</f>
        <v>3993016</v>
      </c>
      <c r="G227" s="5">
        <f t="shared" si="185"/>
        <v>234.44887414496668</v>
      </c>
    </row>
    <row r="228" spans="1:9" x14ac:dyDescent="0.25">
      <c r="A228" s="38">
        <v>511100</v>
      </c>
      <c r="B228" s="74">
        <v>511100</v>
      </c>
      <c r="C228" s="38" t="s">
        <v>132</v>
      </c>
      <c r="D228" s="82">
        <f>D229+D230+D231+D233+D234+D235+D236+D237+D238+D239+D241+D240+D232</f>
        <v>1633150</v>
      </c>
      <c r="E228" s="82">
        <f t="shared" ref="E228" si="194">E229+E230+E231+E233+E234+E235+E236+E237+E238+E239+E241+E240+E232</f>
        <v>56182.100000000006</v>
      </c>
      <c r="F228" s="82">
        <f>F229+F230+F231+F233+F234+F235+F236+F237+F238+F239+F241+F240+F232</f>
        <v>2384689</v>
      </c>
      <c r="G228" s="5">
        <f t="shared" si="185"/>
        <v>146.01775709518415</v>
      </c>
    </row>
    <row r="229" spans="1:9" x14ac:dyDescent="0.25">
      <c r="A229" s="2">
        <v>511100</v>
      </c>
      <c r="B229" s="57">
        <v>511100</v>
      </c>
      <c r="C229" s="2" t="s">
        <v>298</v>
      </c>
      <c r="D229" s="70">
        <v>80000</v>
      </c>
      <c r="E229" s="49">
        <v>3577.19</v>
      </c>
      <c r="F229" s="49">
        <v>49791</v>
      </c>
      <c r="G229" s="5">
        <f t="shared" si="185"/>
        <v>62.238749999999996</v>
      </c>
    </row>
    <row r="230" spans="1:9" x14ac:dyDescent="0.25">
      <c r="A230" s="2">
        <v>511100</v>
      </c>
      <c r="B230" s="57">
        <v>511100</v>
      </c>
      <c r="C230" s="2" t="s">
        <v>228</v>
      </c>
      <c r="D230" s="70">
        <v>0</v>
      </c>
      <c r="E230" s="49">
        <v>1200</v>
      </c>
      <c r="F230" s="49">
        <v>1200</v>
      </c>
      <c r="G230" s="5" t="e">
        <f t="shared" si="185"/>
        <v>#DIV/0!</v>
      </c>
    </row>
    <row r="231" spans="1:9" x14ac:dyDescent="0.25">
      <c r="A231" s="2">
        <v>511100</v>
      </c>
      <c r="B231" s="57">
        <v>511100</v>
      </c>
      <c r="C231" s="2" t="s">
        <v>303</v>
      </c>
      <c r="D231" s="50">
        <v>0</v>
      </c>
      <c r="E231" s="49">
        <v>29516.03</v>
      </c>
      <c r="F231" s="49">
        <v>226000</v>
      </c>
      <c r="G231" s="5" t="e">
        <f t="shared" si="185"/>
        <v>#DIV/0!</v>
      </c>
    </row>
    <row r="232" spans="1:9" x14ac:dyDescent="0.25">
      <c r="A232" s="2">
        <v>511100</v>
      </c>
      <c r="B232" s="57">
        <v>511100</v>
      </c>
      <c r="C232" s="2" t="s">
        <v>295</v>
      </c>
      <c r="D232" s="50">
        <v>0</v>
      </c>
      <c r="E232" s="49">
        <v>0</v>
      </c>
      <c r="F232" s="49">
        <v>108740</v>
      </c>
      <c r="G232" s="5" t="e">
        <f t="shared" si="185"/>
        <v>#DIV/0!</v>
      </c>
    </row>
    <row r="233" spans="1:9" x14ac:dyDescent="0.25">
      <c r="A233" s="2">
        <v>511100</v>
      </c>
      <c r="B233" s="57">
        <v>511100</v>
      </c>
      <c r="C233" s="2" t="s">
        <v>225</v>
      </c>
      <c r="D233" s="50">
        <v>0</v>
      </c>
      <c r="E233" s="49">
        <v>0</v>
      </c>
      <c r="F233" s="49">
        <v>329587</v>
      </c>
      <c r="G233" s="5" t="e">
        <f t="shared" si="185"/>
        <v>#DIV/0!</v>
      </c>
    </row>
    <row r="234" spans="1:9" x14ac:dyDescent="0.25">
      <c r="A234" s="2">
        <v>511100</v>
      </c>
      <c r="B234" s="57">
        <v>511100</v>
      </c>
      <c r="C234" s="2" t="s">
        <v>226</v>
      </c>
      <c r="D234" s="50">
        <v>0</v>
      </c>
      <c r="E234" s="49">
        <v>0</v>
      </c>
      <c r="F234" s="49">
        <v>197068</v>
      </c>
      <c r="G234" s="5" t="e">
        <f t="shared" si="185"/>
        <v>#DIV/0!</v>
      </c>
    </row>
    <row r="235" spans="1:9" x14ac:dyDescent="0.25">
      <c r="A235" s="2">
        <v>511100</v>
      </c>
      <c r="B235" s="57">
        <v>511100</v>
      </c>
      <c r="C235" s="2" t="s">
        <v>227</v>
      </c>
      <c r="D235" s="50">
        <v>294150</v>
      </c>
      <c r="E235" s="49">
        <v>0</v>
      </c>
      <c r="F235" s="49">
        <v>0</v>
      </c>
      <c r="G235" s="5">
        <f t="shared" si="185"/>
        <v>0</v>
      </c>
    </row>
    <row r="236" spans="1:9" x14ac:dyDescent="0.25">
      <c r="A236" s="2">
        <v>511100</v>
      </c>
      <c r="B236" s="57">
        <v>511100</v>
      </c>
      <c r="C236" s="2" t="s">
        <v>277</v>
      </c>
      <c r="D236" s="50">
        <v>45000</v>
      </c>
      <c r="E236" s="49">
        <v>0</v>
      </c>
      <c r="F236" s="49">
        <v>48695</v>
      </c>
      <c r="G236" s="5">
        <f t="shared" si="185"/>
        <v>108.21111111111111</v>
      </c>
    </row>
    <row r="237" spans="1:9" x14ac:dyDescent="0.25">
      <c r="A237" s="2">
        <v>511100</v>
      </c>
      <c r="B237" s="57">
        <v>511100</v>
      </c>
      <c r="C237" s="2" t="s">
        <v>268</v>
      </c>
      <c r="D237" s="50">
        <v>214000</v>
      </c>
      <c r="E237" s="49">
        <v>7008.3</v>
      </c>
      <c r="F237" s="49">
        <v>353776</v>
      </c>
      <c r="G237" s="5">
        <f t="shared" si="185"/>
        <v>165.31588785046728</v>
      </c>
      <c r="I237" s="142"/>
    </row>
    <row r="238" spans="1:9" x14ac:dyDescent="0.25">
      <c r="A238" s="2">
        <v>511100</v>
      </c>
      <c r="B238" s="57">
        <v>511100</v>
      </c>
      <c r="C238" s="2" t="s">
        <v>294</v>
      </c>
      <c r="D238" s="50">
        <v>1000000</v>
      </c>
      <c r="E238" s="49">
        <v>13517.25</v>
      </c>
      <c r="F238" s="49">
        <v>415000</v>
      </c>
      <c r="G238" s="5">
        <f t="shared" si="185"/>
        <v>41.5</v>
      </c>
    </row>
    <row r="239" spans="1:9" x14ac:dyDescent="0.25">
      <c r="A239" s="2">
        <v>511100</v>
      </c>
      <c r="B239" s="57">
        <v>511100</v>
      </c>
      <c r="C239" s="2" t="s">
        <v>292</v>
      </c>
      <c r="D239" s="50">
        <v>0</v>
      </c>
      <c r="E239" s="49">
        <v>0</v>
      </c>
      <c r="F239" s="49">
        <v>328115</v>
      </c>
      <c r="G239" s="5" t="e">
        <f t="shared" si="185"/>
        <v>#DIV/0!</v>
      </c>
    </row>
    <row r="240" spans="1:9" x14ac:dyDescent="0.25">
      <c r="A240" s="2">
        <v>511100</v>
      </c>
      <c r="B240" s="57">
        <v>511100</v>
      </c>
      <c r="C240" s="2" t="s">
        <v>293</v>
      </c>
      <c r="D240" s="50">
        <v>0</v>
      </c>
      <c r="E240" s="49">
        <v>0</v>
      </c>
      <c r="F240" s="49">
        <v>0</v>
      </c>
      <c r="G240" s="5" t="e">
        <f t="shared" si="185"/>
        <v>#DIV/0!</v>
      </c>
    </row>
    <row r="241" spans="1:8" x14ac:dyDescent="0.25">
      <c r="A241" s="2">
        <v>511100</v>
      </c>
      <c r="B241" s="2">
        <v>511100</v>
      </c>
      <c r="C241" s="2" t="s">
        <v>306</v>
      </c>
      <c r="D241" s="50">
        <v>0</v>
      </c>
      <c r="E241" s="49">
        <v>1363.33</v>
      </c>
      <c r="F241" s="49">
        <v>326717</v>
      </c>
      <c r="G241" s="5" t="e">
        <f t="shared" si="185"/>
        <v>#DIV/0!</v>
      </c>
    </row>
    <row r="242" spans="1:8" x14ac:dyDescent="0.25">
      <c r="A242" s="38">
        <v>511200</v>
      </c>
      <c r="B242" s="74">
        <v>511200</v>
      </c>
      <c r="C242" s="38" t="s">
        <v>94</v>
      </c>
      <c r="D242" s="140">
        <f>D243+D244</f>
        <v>0</v>
      </c>
      <c r="E242" s="140">
        <f t="shared" ref="E242" si="195">E243+E244</f>
        <v>4196</v>
      </c>
      <c r="F242" s="140">
        <f>F243+F244+F245</f>
        <v>1368092</v>
      </c>
      <c r="G242" s="5" t="e">
        <f t="shared" si="185"/>
        <v>#DIV/0!</v>
      </c>
    </row>
    <row r="243" spans="1:8" x14ac:dyDescent="0.25">
      <c r="A243" s="36">
        <v>511200</v>
      </c>
      <c r="B243" s="139">
        <v>511200</v>
      </c>
      <c r="C243" s="36" t="s">
        <v>297</v>
      </c>
      <c r="D243" s="50">
        <v>0</v>
      </c>
      <c r="E243" s="49">
        <v>4196</v>
      </c>
      <c r="F243" s="49">
        <v>4196</v>
      </c>
      <c r="G243" s="5" t="e">
        <f t="shared" si="185"/>
        <v>#DIV/0!</v>
      </c>
    </row>
    <row r="244" spans="1:8" x14ac:dyDescent="0.25">
      <c r="A244" s="36">
        <v>511200</v>
      </c>
      <c r="B244" s="139">
        <v>511200</v>
      </c>
      <c r="C244" s="36" t="s">
        <v>296</v>
      </c>
      <c r="D244" s="50">
        <v>0</v>
      </c>
      <c r="E244" s="49">
        <v>0</v>
      </c>
      <c r="F244" s="49">
        <v>1209088</v>
      </c>
      <c r="G244" s="5" t="e">
        <f t="shared" si="185"/>
        <v>#DIV/0!</v>
      </c>
      <c r="H244" s="142"/>
    </row>
    <row r="245" spans="1:8" x14ac:dyDescent="0.25">
      <c r="A245" s="36">
        <v>511200</v>
      </c>
      <c r="B245" s="139"/>
      <c r="C245" s="36" t="s">
        <v>300</v>
      </c>
      <c r="D245" s="50">
        <v>0</v>
      </c>
      <c r="E245" s="50">
        <v>0</v>
      </c>
      <c r="F245" s="50">
        <v>154808</v>
      </c>
      <c r="G245" s="5" t="e">
        <f t="shared" si="185"/>
        <v>#DIV/0!</v>
      </c>
    </row>
    <row r="246" spans="1:8" x14ac:dyDescent="0.25">
      <c r="A246" s="38">
        <v>511300</v>
      </c>
      <c r="B246" s="74">
        <v>511300</v>
      </c>
      <c r="C246" s="38" t="s">
        <v>291</v>
      </c>
      <c r="D246" s="141">
        <f>D247+D248</f>
        <v>30000</v>
      </c>
      <c r="E246" s="141">
        <f t="shared" ref="E246:F246" si="196">E247+E248</f>
        <v>1248</v>
      </c>
      <c r="F246" s="82">
        <f t="shared" si="196"/>
        <v>153235</v>
      </c>
      <c r="G246" s="5">
        <f t="shared" si="185"/>
        <v>510.78333333333336</v>
      </c>
    </row>
    <row r="247" spans="1:8" x14ac:dyDescent="0.25">
      <c r="A247" s="36">
        <v>511300</v>
      </c>
      <c r="B247" s="139">
        <v>511300</v>
      </c>
      <c r="C247" s="36" t="s">
        <v>291</v>
      </c>
      <c r="D247" s="69">
        <v>30000</v>
      </c>
      <c r="E247" s="99">
        <v>1248</v>
      </c>
      <c r="F247" s="99">
        <v>78524</v>
      </c>
      <c r="G247" s="5">
        <f t="shared" si="185"/>
        <v>261.74666666666667</v>
      </c>
    </row>
    <row r="248" spans="1:8" x14ac:dyDescent="0.25">
      <c r="A248" s="36">
        <v>511300</v>
      </c>
      <c r="B248" s="139">
        <v>511300</v>
      </c>
      <c r="C248" s="36" t="s">
        <v>304</v>
      </c>
      <c r="D248" s="37">
        <v>0</v>
      </c>
      <c r="E248" s="50">
        <v>0</v>
      </c>
      <c r="F248" s="50">
        <v>74711</v>
      </c>
      <c r="G248" s="5" t="e">
        <f t="shared" si="185"/>
        <v>#DIV/0!</v>
      </c>
    </row>
    <row r="249" spans="1:8" x14ac:dyDescent="0.25">
      <c r="A249" s="38">
        <v>511700</v>
      </c>
      <c r="B249" s="74">
        <v>511700</v>
      </c>
      <c r="C249" s="38" t="s">
        <v>96</v>
      </c>
      <c r="D249" s="68">
        <f>D250</f>
        <v>40000</v>
      </c>
      <c r="E249" s="68">
        <f t="shared" ref="E249:F249" si="197">E250</f>
        <v>3395</v>
      </c>
      <c r="F249" s="68">
        <f t="shared" si="197"/>
        <v>87000</v>
      </c>
      <c r="G249" s="5">
        <f t="shared" si="185"/>
        <v>217.49999999999997</v>
      </c>
    </row>
    <row r="250" spans="1:8" x14ac:dyDescent="0.25">
      <c r="A250" s="2">
        <v>511700</v>
      </c>
      <c r="B250" s="57">
        <v>511700</v>
      </c>
      <c r="C250" s="2" t="s">
        <v>301</v>
      </c>
      <c r="D250" s="50">
        <v>40000</v>
      </c>
      <c r="E250" s="49">
        <v>3395</v>
      </c>
      <c r="F250" s="49">
        <v>87000</v>
      </c>
      <c r="G250" s="5">
        <f t="shared" si="185"/>
        <v>217.49999999999997</v>
      </c>
    </row>
    <row r="251" spans="1:8" x14ac:dyDescent="0.25">
      <c r="A251" s="41">
        <v>513000</v>
      </c>
      <c r="B251" s="64">
        <v>513000</v>
      </c>
      <c r="C251" s="38" t="s">
        <v>32</v>
      </c>
      <c r="D251" s="31">
        <f t="shared" ref="D251:F251" si="198">D252</f>
        <v>10000</v>
      </c>
      <c r="E251" s="31">
        <f t="shared" si="198"/>
        <v>0</v>
      </c>
      <c r="F251" s="31">
        <f t="shared" si="198"/>
        <v>0</v>
      </c>
      <c r="G251" s="5">
        <f t="shared" si="185"/>
        <v>0</v>
      </c>
    </row>
    <row r="252" spans="1:8" x14ac:dyDescent="0.25">
      <c r="A252" s="2">
        <v>513600</v>
      </c>
      <c r="B252" s="65">
        <v>513600</v>
      </c>
      <c r="C252" s="36" t="s">
        <v>131</v>
      </c>
      <c r="D252" s="50">
        <v>10000</v>
      </c>
      <c r="E252" s="49">
        <v>0</v>
      </c>
      <c r="F252" s="49">
        <v>0</v>
      </c>
      <c r="G252" s="5">
        <f t="shared" si="185"/>
        <v>0</v>
      </c>
    </row>
    <row r="253" spans="1:8" x14ac:dyDescent="0.25">
      <c r="A253" s="41">
        <v>63</v>
      </c>
      <c r="B253" s="65"/>
      <c r="C253" s="38" t="s">
        <v>192</v>
      </c>
      <c r="D253" s="68">
        <f t="shared" ref="D253:F254" si="199">D254</f>
        <v>208918</v>
      </c>
      <c r="E253" s="68">
        <f t="shared" si="199"/>
        <v>45471</v>
      </c>
      <c r="F253" s="68">
        <f t="shared" si="199"/>
        <v>227756</v>
      </c>
      <c r="G253" s="5">
        <f t="shared" si="185"/>
        <v>109.01693487396969</v>
      </c>
    </row>
    <row r="254" spans="1:8" x14ac:dyDescent="0.25">
      <c r="A254" s="41">
        <v>631000</v>
      </c>
      <c r="B254" s="64">
        <v>517000</v>
      </c>
      <c r="C254" s="38" t="s">
        <v>183</v>
      </c>
      <c r="D254" s="31">
        <f t="shared" si="199"/>
        <v>208918</v>
      </c>
      <c r="E254" s="31">
        <f t="shared" si="199"/>
        <v>45471</v>
      </c>
      <c r="F254" s="31">
        <f t="shared" si="199"/>
        <v>227756</v>
      </c>
      <c r="G254" s="5">
        <f t="shared" si="185"/>
        <v>109.01693487396969</v>
      </c>
    </row>
    <row r="255" spans="1:8" x14ac:dyDescent="0.25">
      <c r="A255" s="2">
        <v>631100</v>
      </c>
      <c r="B255" s="65">
        <v>517100</v>
      </c>
      <c r="C255" s="36" t="s">
        <v>34</v>
      </c>
      <c r="D255" s="50">
        <v>208918</v>
      </c>
      <c r="E255" s="49">
        <v>45471</v>
      </c>
      <c r="F255" s="49">
        <v>227756</v>
      </c>
      <c r="G255" s="5">
        <f t="shared" si="185"/>
        <v>109.01693487396969</v>
      </c>
    </row>
    <row r="256" spans="1:8" x14ac:dyDescent="0.25">
      <c r="A256" s="2"/>
      <c r="B256" s="21"/>
      <c r="C256" s="4" t="s">
        <v>97</v>
      </c>
      <c r="D256" s="29">
        <f>D210+D225</f>
        <v>2303217</v>
      </c>
      <c r="E256" s="29">
        <f>E210+E225</f>
        <v>303185.08</v>
      </c>
      <c r="F256" s="29">
        <f>F210+F225</f>
        <v>4639263</v>
      </c>
      <c r="G256" s="5">
        <f t="shared" si="185"/>
        <v>201.42535418937948</v>
      </c>
    </row>
    <row r="257" spans="1:7" x14ac:dyDescent="0.25">
      <c r="A257" s="2"/>
      <c r="B257" s="2"/>
      <c r="C257" s="4" t="s">
        <v>194</v>
      </c>
      <c r="D257" s="29">
        <f>D210+D225+D253</f>
        <v>2512135</v>
      </c>
      <c r="E257" s="29">
        <f>E210+E225+E253</f>
        <v>348656.08</v>
      </c>
      <c r="F257" s="29">
        <f>F210+F225+F253</f>
        <v>4867019</v>
      </c>
      <c r="G257" s="5">
        <f t="shared" si="185"/>
        <v>193.74034436843561</v>
      </c>
    </row>
    <row r="258" spans="1:7" x14ac:dyDescent="0.25">
      <c r="A258" s="25"/>
      <c r="B258" s="25"/>
      <c r="C258" s="12"/>
      <c r="D258" s="26"/>
      <c r="E258" s="26"/>
      <c r="F258" s="26"/>
      <c r="G258" s="26"/>
    </row>
    <row r="259" spans="1:7" x14ac:dyDescent="0.25">
      <c r="A259" s="25"/>
      <c r="B259" s="27">
        <v>2</v>
      </c>
      <c r="C259" s="13" t="s">
        <v>120</v>
      </c>
      <c r="D259" s="34"/>
      <c r="E259" s="34"/>
      <c r="F259" s="34"/>
      <c r="G259" s="34"/>
    </row>
    <row r="260" spans="1:7" x14ac:dyDescent="0.25">
      <c r="A260" s="66" t="s">
        <v>163</v>
      </c>
      <c r="B260" s="61" t="s">
        <v>116</v>
      </c>
      <c r="C260" s="16" t="s">
        <v>119</v>
      </c>
      <c r="D260" s="114" t="s">
        <v>129</v>
      </c>
      <c r="E260" s="108" t="s">
        <v>264</v>
      </c>
      <c r="F260" s="110" t="s">
        <v>280</v>
      </c>
      <c r="G260" s="108" t="s">
        <v>259</v>
      </c>
    </row>
    <row r="261" spans="1:7" x14ac:dyDescent="0.25">
      <c r="A261" s="3" t="s">
        <v>165</v>
      </c>
      <c r="B261" s="62" t="s">
        <v>117</v>
      </c>
      <c r="C261" s="19"/>
      <c r="D261" s="115" t="s">
        <v>265</v>
      </c>
      <c r="E261" s="109" t="s">
        <v>279</v>
      </c>
      <c r="F261" s="109">
        <v>2018</v>
      </c>
      <c r="G261" s="113" t="s">
        <v>281</v>
      </c>
    </row>
    <row r="262" spans="1:7" x14ac:dyDescent="0.25">
      <c r="A262" s="89">
        <v>1</v>
      </c>
      <c r="B262" s="91">
        <v>2</v>
      </c>
      <c r="C262" s="90">
        <v>3</v>
      </c>
      <c r="D262" s="88">
        <v>4</v>
      </c>
      <c r="E262" s="89">
        <v>5</v>
      </c>
      <c r="F262" s="89">
        <v>6</v>
      </c>
      <c r="G262" s="89">
        <v>7</v>
      </c>
    </row>
    <row r="263" spans="1:7" x14ac:dyDescent="0.25">
      <c r="A263" s="2"/>
      <c r="B263" s="59" t="s">
        <v>61</v>
      </c>
      <c r="C263" s="4"/>
      <c r="D263" s="29">
        <f t="shared" ref="D263:F264" si="200">D264</f>
        <v>26000</v>
      </c>
      <c r="E263" s="29">
        <f t="shared" si="200"/>
        <v>17608.03</v>
      </c>
      <c r="F263" s="29">
        <f t="shared" si="200"/>
        <v>24800</v>
      </c>
      <c r="G263" s="5">
        <f t="shared" ref="G263:G268" si="201">F263/D263*100</f>
        <v>95.384615384615387</v>
      </c>
    </row>
    <row r="264" spans="1:7" x14ac:dyDescent="0.25">
      <c r="A264" s="41">
        <v>41</v>
      </c>
      <c r="B264" s="55">
        <v>410000</v>
      </c>
      <c r="C264" s="4" t="s">
        <v>71</v>
      </c>
      <c r="D264" s="29">
        <f t="shared" si="200"/>
        <v>26000</v>
      </c>
      <c r="E264" s="29">
        <f t="shared" si="200"/>
        <v>17608.03</v>
      </c>
      <c r="F264" s="29">
        <f t="shared" si="200"/>
        <v>24800</v>
      </c>
      <c r="G264" s="5">
        <f t="shared" si="201"/>
        <v>95.384615384615387</v>
      </c>
    </row>
    <row r="265" spans="1:7" x14ac:dyDescent="0.25">
      <c r="A265" s="41">
        <v>412000</v>
      </c>
      <c r="B265" s="55">
        <v>412000</v>
      </c>
      <c r="C265" s="4" t="s">
        <v>74</v>
      </c>
      <c r="D265" s="29">
        <f t="shared" ref="D265" si="202">D266+D267</f>
        <v>26000</v>
      </c>
      <c r="E265" s="29">
        <f t="shared" ref="E265:F265" si="203">E266+E267</f>
        <v>17608.03</v>
      </c>
      <c r="F265" s="29">
        <f t="shared" si="203"/>
        <v>24800</v>
      </c>
      <c r="G265" s="5">
        <f t="shared" si="201"/>
        <v>95.384615384615387</v>
      </c>
    </row>
    <row r="266" spans="1:7" x14ac:dyDescent="0.25">
      <c r="A266" s="2">
        <v>412700</v>
      </c>
      <c r="B266" s="60">
        <v>412700</v>
      </c>
      <c r="C266" s="36" t="s">
        <v>251</v>
      </c>
      <c r="D266" s="39">
        <v>13000</v>
      </c>
      <c r="E266" s="49">
        <v>8287.23</v>
      </c>
      <c r="F266" s="49">
        <v>8800</v>
      </c>
      <c r="G266" s="5">
        <f t="shared" si="201"/>
        <v>67.692307692307693</v>
      </c>
    </row>
    <row r="267" spans="1:7" x14ac:dyDescent="0.25">
      <c r="A267" s="2">
        <v>412900</v>
      </c>
      <c r="B267" s="57">
        <v>412900</v>
      </c>
      <c r="C267" s="2" t="s">
        <v>250</v>
      </c>
      <c r="D267" s="70">
        <v>13000</v>
      </c>
      <c r="E267" s="49">
        <v>9320.7999999999993</v>
      </c>
      <c r="F267" s="49">
        <v>16000</v>
      </c>
      <c r="G267" s="5">
        <f t="shared" si="201"/>
        <v>123.07692307692308</v>
      </c>
    </row>
    <row r="268" spans="1:7" x14ac:dyDescent="0.25">
      <c r="A268" s="2"/>
      <c r="B268" s="21"/>
      <c r="C268" s="4" t="s">
        <v>97</v>
      </c>
      <c r="D268" s="29">
        <f t="shared" ref="D268" si="204">D263</f>
        <v>26000</v>
      </c>
      <c r="E268" s="29">
        <f t="shared" ref="E268:F268" si="205">E263</f>
        <v>17608.03</v>
      </c>
      <c r="F268" s="29">
        <f t="shared" si="205"/>
        <v>24800</v>
      </c>
      <c r="G268" s="5">
        <f t="shared" si="201"/>
        <v>95.384615384615387</v>
      </c>
    </row>
    <row r="269" spans="1:7" x14ac:dyDescent="0.25">
      <c r="A269" s="25"/>
      <c r="B269" s="25"/>
      <c r="C269" s="12"/>
      <c r="D269" s="26"/>
      <c r="E269" s="26"/>
      <c r="F269" s="26"/>
      <c r="G269" s="26"/>
    </row>
    <row r="270" spans="1:7" x14ac:dyDescent="0.25">
      <c r="A270" s="25"/>
      <c r="B270" s="25"/>
      <c r="C270" s="12"/>
      <c r="D270" s="26"/>
      <c r="E270" s="26"/>
      <c r="F270" s="26"/>
      <c r="G270" s="26"/>
    </row>
    <row r="271" spans="1:7" x14ac:dyDescent="0.25">
      <c r="A271" s="25"/>
      <c r="B271" s="25"/>
      <c r="C271" s="12"/>
      <c r="D271" s="26"/>
      <c r="E271" s="26"/>
      <c r="F271" s="26"/>
      <c r="G271" s="26"/>
    </row>
    <row r="272" spans="1:7" x14ac:dyDescent="0.25">
      <c r="A272" s="25"/>
      <c r="B272" s="25"/>
      <c r="C272" s="12"/>
      <c r="D272" s="26"/>
      <c r="E272" s="26"/>
      <c r="F272" s="26"/>
      <c r="G272" s="26"/>
    </row>
    <row r="273" spans="1:7" x14ac:dyDescent="0.25">
      <c r="A273" s="25"/>
      <c r="B273" s="25"/>
      <c r="C273" s="12"/>
      <c r="D273" s="26"/>
      <c r="E273" s="26"/>
      <c r="F273" s="26"/>
      <c r="G273" s="26"/>
    </row>
    <row r="274" spans="1:7" x14ac:dyDescent="0.25">
      <c r="A274" s="25"/>
      <c r="B274" s="28">
        <v>4</v>
      </c>
      <c r="C274" s="13" t="s">
        <v>260</v>
      </c>
      <c r="D274" s="34"/>
      <c r="E274" s="34"/>
      <c r="F274" s="34"/>
      <c r="G274" s="34"/>
    </row>
    <row r="275" spans="1:7" x14ac:dyDescent="0.25">
      <c r="A275" s="66" t="s">
        <v>166</v>
      </c>
      <c r="B275" s="61" t="s">
        <v>116</v>
      </c>
      <c r="C275" s="16" t="s">
        <v>119</v>
      </c>
      <c r="D275" s="114" t="s">
        <v>129</v>
      </c>
      <c r="E275" s="108" t="s">
        <v>264</v>
      </c>
      <c r="F275" s="110" t="s">
        <v>280</v>
      </c>
      <c r="G275" s="108" t="s">
        <v>259</v>
      </c>
    </row>
    <row r="276" spans="1:7" x14ac:dyDescent="0.25">
      <c r="A276" s="3" t="s">
        <v>165</v>
      </c>
      <c r="B276" s="62" t="s">
        <v>117</v>
      </c>
      <c r="C276" s="19"/>
      <c r="D276" s="115" t="s">
        <v>265</v>
      </c>
      <c r="E276" s="109" t="s">
        <v>279</v>
      </c>
      <c r="F276" s="109">
        <v>2018</v>
      </c>
      <c r="G276" s="113" t="s">
        <v>281</v>
      </c>
    </row>
    <row r="277" spans="1:7" x14ac:dyDescent="0.25">
      <c r="A277" s="89">
        <v>1</v>
      </c>
      <c r="B277" s="91">
        <v>2</v>
      </c>
      <c r="C277" s="90">
        <v>3</v>
      </c>
      <c r="D277" s="88">
        <v>4</v>
      </c>
      <c r="E277" s="89">
        <v>5</v>
      </c>
      <c r="F277" s="89">
        <v>6</v>
      </c>
      <c r="G277" s="89">
        <v>7</v>
      </c>
    </row>
    <row r="278" spans="1:7" x14ac:dyDescent="0.25">
      <c r="A278" s="2"/>
      <c r="B278" s="59" t="s">
        <v>61</v>
      </c>
      <c r="C278" s="4"/>
      <c r="D278" s="29">
        <f t="shared" ref="D278:F278" si="206">D279</f>
        <v>1147600</v>
      </c>
      <c r="E278" s="29">
        <f t="shared" si="206"/>
        <v>674737.93999999983</v>
      </c>
      <c r="F278" s="29">
        <f t="shared" si="206"/>
        <v>1202567</v>
      </c>
      <c r="G278" s="5">
        <f t="shared" ref="G278:G309" si="207">F278/D278*100</f>
        <v>104.78973509933776</v>
      </c>
    </row>
    <row r="279" spans="1:7" x14ac:dyDescent="0.25">
      <c r="A279" s="41">
        <v>41</v>
      </c>
      <c r="B279" s="55">
        <v>410000</v>
      </c>
      <c r="C279" s="4" t="s">
        <v>71</v>
      </c>
      <c r="D279" s="29">
        <f t="shared" ref="D279" si="208">D280+D285+D294</f>
        <v>1147600</v>
      </c>
      <c r="E279" s="29">
        <f t="shared" ref="E279:F279" si="209">E280+E285+E294</f>
        <v>674737.93999999983</v>
      </c>
      <c r="F279" s="29">
        <f t="shared" si="209"/>
        <v>1202567</v>
      </c>
      <c r="G279" s="5">
        <f t="shared" si="207"/>
        <v>104.78973509933776</v>
      </c>
    </row>
    <row r="280" spans="1:7" x14ac:dyDescent="0.25">
      <c r="A280" s="41">
        <v>411000</v>
      </c>
      <c r="B280" s="55">
        <v>411000</v>
      </c>
      <c r="C280" s="4" t="s">
        <v>16</v>
      </c>
      <c r="D280" s="29">
        <f t="shared" ref="D280" si="210">D281+D282+D283+D284</f>
        <v>1044900</v>
      </c>
      <c r="E280" s="29">
        <f t="shared" ref="E280:F280" si="211">E281+E282+E283+E284</f>
        <v>615665.94999999984</v>
      </c>
      <c r="F280" s="29">
        <f t="shared" si="211"/>
        <v>1097867</v>
      </c>
      <c r="G280" s="5">
        <f t="shared" si="207"/>
        <v>105.0690975212939</v>
      </c>
    </row>
    <row r="281" spans="1:7" x14ac:dyDescent="0.25">
      <c r="A281" s="2">
        <v>411100</v>
      </c>
      <c r="B281" s="56">
        <v>411100</v>
      </c>
      <c r="C281" s="2" t="s">
        <v>72</v>
      </c>
      <c r="D281" s="50">
        <v>891803</v>
      </c>
      <c r="E281" s="49">
        <v>528195.1</v>
      </c>
      <c r="F281" s="99">
        <v>911391</v>
      </c>
      <c r="G281" s="5">
        <f t="shared" si="207"/>
        <v>102.19644921580215</v>
      </c>
    </row>
    <row r="282" spans="1:7" x14ac:dyDescent="0.25">
      <c r="A282" s="2">
        <v>411200</v>
      </c>
      <c r="B282" s="21">
        <v>411200</v>
      </c>
      <c r="C282" s="2" t="s">
        <v>73</v>
      </c>
      <c r="D282" s="50">
        <v>141000</v>
      </c>
      <c r="E282" s="49">
        <v>74151.34</v>
      </c>
      <c r="F282" s="99">
        <v>165615</v>
      </c>
      <c r="G282" s="5">
        <f t="shared" si="207"/>
        <v>117.45744680851064</v>
      </c>
    </row>
    <row r="283" spans="1:7" x14ac:dyDescent="0.25">
      <c r="A283" s="2">
        <v>411300</v>
      </c>
      <c r="B283" s="2">
        <v>411100</v>
      </c>
      <c r="C283" s="2" t="s">
        <v>242</v>
      </c>
      <c r="D283" s="50">
        <v>7097</v>
      </c>
      <c r="E283" s="49">
        <v>5057.57</v>
      </c>
      <c r="F283" s="99">
        <v>7235</v>
      </c>
      <c r="G283" s="5">
        <f t="shared" si="207"/>
        <v>101.94448358461321</v>
      </c>
    </row>
    <row r="284" spans="1:7" x14ac:dyDescent="0.25">
      <c r="A284" s="2">
        <v>411400</v>
      </c>
      <c r="B284" s="21">
        <v>411100</v>
      </c>
      <c r="C284" s="2" t="s">
        <v>180</v>
      </c>
      <c r="D284" s="50">
        <v>5000</v>
      </c>
      <c r="E284" s="49">
        <v>8261.94</v>
      </c>
      <c r="F284" s="99">
        <v>13626</v>
      </c>
      <c r="G284" s="5">
        <f t="shared" si="207"/>
        <v>272.52</v>
      </c>
    </row>
    <row r="285" spans="1:7" x14ac:dyDescent="0.25">
      <c r="A285" s="41">
        <v>412000</v>
      </c>
      <c r="B285" s="55">
        <v>412000</v>
      </c>
      <c r="C285" s="4" t="s">
        <v>74</v>
      </c>
      <c r="D285" s="29">
        <f t="shared" ref="D285" si="212">D286+D287+D288+D289+D290+D291+D292+D293</f>
        <v>102700</v>
      </c>
      <c r="E285" s="29">
        <f t="shared" ref="E285:F285" si="213">E286+E287+E288+E289+E290+E291+E292+E293</f>
        <v>59071.99</v>
      </c>
      <c r="F285" s="29">
        <f t="shared" si="213"/>
        <v>104700</v>
      </c>
      <c r="G285" s="5">
        <f t="shared" si="207"/>
        <v>101.94741966893865</v>
      </c>
    </row>
    <row r="286" spans="1:7" x14ac:dyDescent="0.25">
      <c r="A286" s="2">
        <v>412100</v>
      </c>
      <c r="B286" s="56">
        <v>412100</v>
      </c>
      <c r="C286" s="2" t="s">
        <v>75</v>
      </c>
      <c r="D286" s="50">
        <v>700</v>
      </c>
      <c r="E286" s="49">
        <v>0</v>
      </c>
      <c r="F286" s="49">
        <v>700</v>
      </c>
      <c r="G286" s="5">
        <f t="shared" si="207"/>
        <v>100</v>
      </c>
    </row>
    <row r="287" spans="1:7" x14ac:dyDescent="0.25">
      <c r="A287" s="2">
        <v>412200</v>
      </c>
      <c r="B287" s="21">
        <v>412200</v>
      </c>
      <c r="C287" s="2" t="s">
        <v>243</v>
      </c>
      <c r="D287" s="50">
        <v>55000</v>
      </c>
      <c r="E287" s="49">
        <v>32781.06</v>
      </c>
      <c r="F287" s="49">
        <v>57000</v>
      </c>
      <c r="G287" s="5">
        <f t="shared" si="207"/>
        <v>103.63636363636364</v>
      </c>
    </row>
    <row r="288" spans="1:7" x14ac:dyDescent="0.25">
      <c r="A288" s="2">
        <v>412300</v>
      </c>
      <c r="B288" s="21">
        <v>412300</v>
      </c>
      <c r="C288" s="2" t="s">
        <v>244</v>
      </c>
      <c r="D288" s="50">
        <v>15000</v>
      </c>
      <c r="E288" s="49">
        <v>9441.0300000000007</v>
      </c>
      <c r="F288" s="49">
        <v>15000</v>
      </c>
      <c r="G288" s="5">
        <f t="shared" si="207"/>
        <v>100</v>
      </c>
    </row>
    <row r="289" spans="1:7" x14ac:dyDescent="0.25">
      <c r="A289" s="2">
        <v>412400</v>
      </c>
      <c r="B289" s="21">
        <v>412400</v>
      </c>
      <c r="C289" s="2" t="s">
        <v>78</v>
      </c>
      <c r="D289" s="50">
        <v>0</v>
      </c>
      <c r="E289" s="49">
        <v>0</v>
      </c>
      <c r="F289" s="49">
        <v>0</v>
      </c>
      <c r="G289" s="5" t="e">
        <f t="shared" si="207"/>
        <v>#DIV/0!</v>
      </c>
    </row>
    <row r="290" spans="1:7" x14ac:dyDescent="0.25">
      <c r="A290" s="2">
        <v>412500</v>
      </c>
      <c r="B290" s="21">
        <v>412500</v>
      </c>
      <c r="C290" s="2" t="s">
        <v>245</v>
      </c>
      <c r="D290" s="50">
        <v>5000</v>
      </c>
      <c r="E290" s="49">
        <v>2826.93</v>
      </c>
      <c r="F290" s="49">
        <v>5000</v>
      </c>
      <c r="G290" s="5">
        <f t="shared" si="207"/>
        <v>100</v>
      </c>
    </row>
    <row r="291" spans="1:7" x14ac:dyDescent="0.25">
      <c r="A291" s="2">
        <v>412600</v>
      </c>
      <c r="B291" s="21">
        <v>412600</v>
      </c>
      <c r="C291" s="2" t="s">
        <v>80</v>
      </c>
      <c r="D291" s="50">
        <v>5000</v>
      </c>
      <c r="E291" s="49">
        <v>2671.29</v>
      </c>
      <c r="F291" s="49">
        <v>5000</v>
      </c>
      <c r="G291" s="5">
        <f t="shared" si="207"/>
        <v>100</v>
      </c>
    </row>
    <row r="292" spans="1:7" x14ac:dyDescent="0.25">
      <c r="A292" s="2">
        <v>412700</v>
      </c>
      <c r="B292" s="21">
        <v>412700</v>
      </c>
      <c r="C292" s="2" t="s">
        <v>246</v>
      </c>
      <c r="D292" s="50">
        <v>17000</v>
      </c>
      <c r="E292" s="49">
        <v>7690.3</v>
      </c>
      <c r="F292" s="49">
        <v>17000</v>
      </c>
      <c r="G292" s="5">
        <f t="shared" si="207"/>
        <v>100</v>
      </c>
    </row>
    <row r="293" spans="1:7" x14ac:dyDescent="0.25">
      <c r="A293" s="2">
        <v>412900</v>
      </c>
      <c r="B293" s="57">
        <v>412900</v>
      </c>
      <c r="C293" s="2" t="s">
        <v>247</v>
      </c>
      <c r="D293" s="50">
        <v>5000</v>
      </c>
      <c r="E293" s="49">
        <v>3661.38</v>
      </c>
      <c r="F293" s="49">
        <v>5000</v>
      </c>
      <c r="G293" s="5">
        <f t="shared" si="207"/>
        <v>100</v>
      </c>
    </row>
    <row r="294" spans="1:7" x14ac:dyDescent="0.25">
      <c r="A294" s="41">
        <v>413000</v>
      </c>
      <c r="B294" s="55">
        <v>413000</v>
      </c>
      <c r="C294" s="4" t="s">
        <v>18</v>
      </c>
      <c r="D294" s="29">
        <f t="shared" ref="D294:F294" si="214">D295</f>
        <v>0</v>
      </c>
      <c r="E294" s="29">
        <f t="shared" si="214"/>
        <v>0</v>
      </c>
      <c r="F294" s="29">
        <f t="shared" si="214"/>
        <v>0</v>
      </c>
      <c r="G294" s="5" t="e">
        <f t="shared" si="207"/>
        <v>#DIV/0!</v>
      </c>
    </row>
    <row r="295" spans="1:7" x14ac:dyDescent="0.25">
      <c r="A295" s="2">
        <v>413900</v>
      </c>
      <c r="B295" s="21">
        <v>413900</v>
      </c>
      <c r="C295" s="2" t="s">
        <v>88</v>
      </c>
      <c r="D295" s="50">
        <v>0</v>
      </c>
      <c r="E295" s="49">
        <v>0</v>
      </c>
      <c r="F295" s="49">
        <v>0</v>
      </c>
      <c r="G295" s="5" t="e">
        <f t="shared" si="207"/>
        <v>#DIV/0!</v>
      </c>
    </row>
    <row r="296" spans="1:7" x14ac:dyDescent="0.25">
      <c r="A296" s="2"/>
      <c r="B296" s="59" t="s">
        <v>83</v>
      </c>
      <c r="C296" s="2"/>
      <c r="D296" s="29">
        <f t="shared" ref="D296:F296" si="215">D297</f>
        <v>1000</v>
      </c>
      <c r="E296" s="29">
        <f t="shared" si="215"/>
        <v>0</v>
      </c>
      <c r="F296" s="29">
        <f t="shared" si="215"/>
        <v>1000</v>
      </c>
      <c r="G296" s="5">
        <f t="shared" si="207"/>
        <v>100</v>
      </c>
    </row>
    <row r="297" spans="1:7" x14ac:dyDescent="0.25">
      <c r="A297" s="41">
        <v>51</v>
      </c>
      <c r="B297" s="55">
        <v>510000</v>
      </c>
      <c r="C297" s="4" t="s">
        <v>92</v>
      </c>
      <c r="D297" s="29">
        <f t="shared" ref="D297" si="216">D298+D303</f>
        <v>1000</v>
      </c>
      <c r="E297" s="29">
        <f t="shared" ref="E297:F297" si="217">E298+E303</f>
        <v>0</v>
      </c>
      <c r="F297" s="29">
        <f t="shared" si="217"/>
        <v>1000</v>
      </c>
      <c r="G297" s="5">
        <f t="shared" si="207"/>
        <v>100</v>
      </c>
    </row>
    <row r="298" spans="1:7" x14ac:dyDescent="0.25">
      <c r="A298" s="41">
        <v>511000</v>
      </c>
      <c r="B298" s="55">
        <v>511000</v>
      </c>
      <c r="C298" s="4" t="s">
        <v>31</v>
      </c>
      <c r="D298" s="29">
        <f t="shared" ref="D298" si="218">D299+D300+D301+D302</f>
        <v>0</v>
      </c>
      <c r="E298" s="29">
        <f t="shared" ref="E298:F298" si="219">E299+E300+E301+E302</f>
        <v>0</v>
      </c>
      <c r="F298" s="29">
        <f t="shared" si="219"/>
        <v>0</v>
      </c>
      <c r="G298" s="5" t="e">
        <f t="shared" si="207"/>
        <v>#DIV/0!</v>
      </c>
    </row>
    <row r="299" spans="1:7" x14ac:dyDescent="0.25">
      <c r="A299" s="2">
        <v>511200</v>
      </c>
      <c r="B299" s="21">
        <v>511200</v>
      </c>
      <c r="C299" s="2" t="s">
        <v>94</v>
      </c>
      <c r="D299" s="37">
        <v>0</v>
      </c>
      <c r="E299" s="49">
        <v>0</v>
      </c>
      <c r="F299" s="49">
        <v>0</v>
      </c>
      <c r="G299" s="5" t="e">
        <f t="shared" si="207"/>
        <v>#DIV/0!</v>
      </c>
    </row>
    <row r="300" spans="1:7" x14ac:dyDescent="0.25">
      <c r="A300" s="2">
        <v>511300</v>
      </c>
      <c r="B300" s="21">
        <v>511300</v>
      </c>
      <c r="C300" s="2" t="s">
        <v>95</v>
      </c>
      <c r="D300" s="50">
        <v>0</v>
      </c>
      <c r="E300" s="49">
        <v>0</v>
      </c>
      <c r="F300" s="49">
        <v>0</v>
      </c>
      <c r="G300" s="5" t="e">
        <f t="shared" si="207"/>
        <v>#DIV/0!</v>
      </c>
    </row>
    <row r="301" spans="1:7" x14ac:dyDescent="0.25">
      <c r="A301" s="2">
        <v>511400</v>
      </c>
      <c r="B301" s="21">
        <v>511400</v>
      </c>
      <c r="C301" s="2" t="s">
        <v>162</v>
      </c>
      <c r="D301" s="37">
        <v>0</v>
      </c>
      <c r="E301" s="49">
        <v>0</v>
      </c>
      <c r="F301" s="49">
        <v>0</v>
      </c>
      <c r="G301" s="5" t="e">
        <f t="shared" si="207"/>
        <v>#DIV/0!</v>
      </c>
    </row>
    <row r="302" spans="1:7" x14ac:dyDescent="0.25">
      <c r="A302" s="2">
        <v>511700</v>
      </c>
      <c r="B302" s="21">
        <v>511700</v>
      </c>
      <c r="C302" s="2" t="s">
        <v>96</v>
      </c>
      <c r="D302" s="37">
        <v>0</v>
      </c>
      <c r="E302" s="49">
        <v>0</v>
      </c>
      <c r="F302" s="49">
        <v>0</v>
      </c>
      <c r="G302" s="5" t="e">
        <f t="shared" si="207"/>
        <v>#DIV/0!</v>
      </c>
    </row>
    <row r="303" spans="1:7" x14ac:dyDescent="0.25">
      <c r="A303" s="41">
        <v>516000</v>
      </c>
      <c r="B303" s="58">
        <v>516000</v>
      </c>
      <c r="C303" s="38" t="s">
        <v>33</v>
      </c>
      <c r="D303" s="31">
        <f t="shared" ref="D303:F303" si="220">D304</f>
        <v>1000</v>
      </c>
      <c r="E303" s="31">
        <f t="shared" si="220"/>
        <v>0</v>
      </c>
      <c r="F303" s="31">
        <f t="shared" si="220"/>
        <v>1000</v>
      </c>
      <c r="G303" s="5">
        <f t="shared" si="207"/>
        <v>100</v>
      </c>
    </row>
    <row r="304" spans="1:7" x14ac:dyDescent="0.25">
      <c r="A304" s="2">
        <v>516100</v>
      </c>
      <c r="B304" s="21">
        <v>516100</v>
      </c>
      <c r="C304" s="2" t="s">
        <v>248</v>
      </c>
      <c r="D304" s="50">
        <v>1000</v>
      </c>
      <c r="E304" s="49">
        <v>0</v>
      </c>
      <c r="F304" s="49">
        <v>1000</v>
      </c>
      <c r="G304" s="5">
        <f t="shared" si="207"/>
        <v>100</v>
      </c>
    </row>
    <row r="305" spans="1:8" x14ac:dyDescent="0.25">
      <c r="A305" s="41">
        <v>63</v>
      </c>
      <c r="B305" s="21"/>
      <c r="C305" s="38" t="s">
        <v>192</v>
      </c>
      <c r="D305" s="68">
        <f t="shared" ref="D305:F306" si="221">D306</f>
        <v>11384</v>
      </c>
      <c r="E305" s="68">
        <f t="shared" si="221"/>
        <v>6017.34</v>
      </c>
      <c r="F305" s="68">
        <f t="shared" si="221"/>
        <v>11384</v>
      </c>
      <c r="G305" s="5">
        <f t="shared" si="207"/>
        <v>100</v>
      </c>
    </row>
    <row r="306" spans="1:8" x14ac:dyDescent="0.25">
      <c r="A306" s="41">
        <v>638000</v>
      </c>
      <c r="B306" s="21">
        <v>411100</v>
      </c>
      <c r="C306" s="67" t="s">
        <v>187</v>
      </c>
      <c r="D306" s="68">
        <f t="shared" si="221"/>
        <v>11384</v>
      </c>
      <c r="E306" s="68">
        <f t="shared" si="221"/>
        <v>6017.34</v>
      </c>
      <c r="F306" s="68">
        <f t="shared" si="221"/>
        <v>11384</v>
      </c>
      <c r="G306" s="5">
        <f t="shared" si="207"/>
        <v>100</v>
      </c>
    </row>
    <row r="307" spans="1:8" x14ac:dyDescent="0.25">
      <c r="A307" s="35">
        <v>638100</v>
      </c>
      <c r="B307" s="21">
        <v>411100</v>
      </c>
      <c r="C307" s="36" t="s">
        <v>249</v>
      </c>
      <c r="D307" s="50">
        <v>11384</v>
      </c>
      <c r="E307" s="49">
        <v>6017.34</v>
      </c>
      <c r="F307" s="49">
        <v>11384</v>
      </c>
      <c r="G307" s="5">
        <f t="shared" si="207"/>
        <v>100</v>
      </c>
    </row>
    <row r="308" spans="1:8" x14ac:dyDescent="0.25">
      <c r="A308" s="2"/>
      <c r="B308" s="21"/>
      <c r="C308" s="4" t="s">
        <v>97</v>
      </c>
      <c r="D308" s="29">
        <f t="shared" ref="D308" si="222">D278+D296</f>
        <v>1148600</v>
      </c>
      <c r="E308" s="29">
        <f t="shared" ref="E308:F308" si="223">E278+E296</f>
        <v>674737.93999999983</v>
      </c>
      <c r="F308" s="29">
        <f t="shared" si="223"/>
        <v>1203567</v>
      </c>
      <c r="G308" s="5">
        <f t="shared" si="207"/>
        <v>104.78556503569563</v>
      </c>
    </row>
    <row r="309" spans="1:8" x14ac:dyDescent="0.25">
      <c r="A309" s="2"/>
      <c r="B309" s="2"/>
      <c r="C309" s="4" t="s">
        <v>196</v>
      </c>
      <c r="D309" s="29">
        <f t="shared" ref="D309" si="224">D278+D296+D305</f>
        <v>1159984</v>
      </c>
      <c r="E309" s="29">
        <f t="shared" ref="E309:F309" si="225">E278+E296+E305</f>
        <v>680755.2799999998</v>
      </c>
      <c r="F309" s="29">
        <f t="shared" si="225"/>
        <v>1214951</v>
      </c>
      <c r="G309" s="5">
        <f t="shared" si="207"/>
        <v>104.73859984275644</v>
      </c>
    </row>
    <row r="310" spans="1:8" x14ac:dyDescent="0.25">
      <c r="B310" s="28"/>
      <c r="C310" s="28"/>
      <c r="D310" s="34"/>
      <c r="E310" s="34"/>
      <c r="F310" s="34"/>
      <c r="G310" s="34"/>
      <c r="H310" s="34"/>
    </row>
    <row r="311" spans="1:8" x14ac:dyDescent="0.25">
      <c r="B311" s="28">
        <v>6</v>
      </c>
      <c r="C311" s="13" t="s">
        <v>122</v>
      </c>
      <c r="D311" s="34"/>
      <c r="E311" s="34"/>
      <c r="F311" s="34"/>
      <c r="G311" s="34"/>
      <c r="H311" s="34"/>
    </row>
    <row r="312" spans="1:8" x14ac:dyDescent="0.25">
      <c r="A312" s="66" t="s">
        <v>166</v>
      </c>
      <c r="B312" s="16" t="s">
        <v>116</v>
      </c>
      <c r="C312" s="16" t="s">
        <v>119</v>
      </c>
      <c r="D312" s="114" t="s">
        <v>129</v>
      </c>
      <c r="E312" s="108" t="s">
        <v>264</v>
      </c>
      <c r="F312" s="110" t="s">
        <v>280</v>
      </c>
      <c r="G312" s="108" t="s">
        <v>259</v>
      </c>
    </row>
    <row r="313" spans="1:8" x14ac:dyDescent="0.25">
      <c r="A313" s="3" t="s">
        <v>165</v>
      </c>
      <c r="B313" s="19" t="s">
        <v>117</v>
      </c>
      <c r="C313" s="19"/>
      <c r="D313" s="115" t="s">
        <v>265</v>
      </c>
      <c r="E313" s="109" t="s">
        <v>279</v>
      </c>
      <c r="F313" s="109">
        <v>2018</v>
      </c>
      <c r="G313" s="113" t="s">
        <v>281</v>
      </c>
    </row>
    <row r="314" spans="1:8" x14ac:dyDescent="0.25">
      <c r="A314" s="85">
        <v>1</v>
      </c>
      <c r="B314" s="92">
        <v>2</v>
      </c>
      <c r="C314" s="90">
        <v>3</v>
      </c>
      <c r="D314" s="88">
        <v>4</v>
      </c>
      <c r="E314" s="89">
        <v>5</v>
      </c>
      <c r="F314" s="89">
        <v>6</v>
      </c>
      <c r="G314" s="89">
        <v>7</v>
      </c>
    </row>
    <row r="315" spans="1:8" x14ac:dyDescent="0.25">
      <c r="A315" s="2"/>
      <c r="B315" s="4" t="s">
        <v>61</v>
      </c>
      <c r="C315" s="4"/>
      <c r="D315" s="29">
        <f>D316+D335</f>
        <v>203176</v>
      </c>
      <c r="E315" s="29">
        <f>E316+E335</f>
        <v>102445.39999999998</v>
      </c>
      <c r="F315" s="29">
        <f>F316+F335</f>
        <v>213475</v>
      </c>
      <c r="G315" s="5">
        <f t="shared" ref="G315:G348" si="226">F315/D315*100</f>
        <v>105.06900421309604</v>
      </c>
    </row>
    <row r="316" spans="1:8" x14ac:dyDescent="0.25">
      <c r="A316" s="41">
        <v>41</v>
      </c>
      <c r="B316" s="6">
        <v>410000</v>
      </c>
      <c r="C316" s="4" t="s">
        <v>71</v>
      </c>
      <c r="D316" s="29">
        <f>+D317+D325+D330+D333</f>
        <v>189475</v>
      </c>
      <c r="E316" s="29">
        <f>+E317+E325+E330+E333</f>
        <v>102445.39999999998</v>
      </c>
      <c r="F316" s="29">
        <f>+F317+F325+F330+F333</f>
        <v>213475</v>
      </c>
      <c r="G316" s="5">
        <f t="shared" si="226"/>
        <v>112.66657870431456</v>
      </c>
    </row>
    <row r="317" spans="1:8" x14ac:dyDescent="0.25">
      <c r="A317" s="41">
        <v>412000</v>
      </c>
      <c r="B317" s="6">
        <v>412000</v>
      </c>
      <c r="C317" s="4" t="s">
        <v>74</v>
      </c>
      <c r="D317" s="29">
        <f t="shared" ref="D317" si="227">D318+D319+D320+D321+D322+D323+D324</f>
        <v>16000</v>
      </c>
      <c r="E317" s="29">
        <f t="shared" ref="E317:F317" si="228">E318+E319+E320+E321+E322+E323+E324</f>
        <v>7401.9599999999991</v>
      </c>
      <c r="F317" s="29">
        <f t="shared" si="228"/>
        <v>21000</v>
      </c>
      <c r="G317" s="5">
        <f t="shared" si="226"/>
        <v>131.25</v>
      </c>
    </row>
    <row r="318" spans="1:8" x14ac:dyDescent="0.25">
      <c r="A318" s="2">
        <v>412100</v>
      </c>
      <c r="B318" s="7">
        <v>412100</v>
      </c>
      <c r="C318" s="2" t="s">
        <v>75</v>
      </c>
      <c r="D318" s="37">
        <v>0</v>
      </c>
      <c r="E318" s="49">
        <v>0</v>
      </c>
      <c r="F318" s="49">
        <v>0</v>
      </c>
      <c r="G318" s="5" t="e">
        <f t="shared" si="226"/>
        <v>#DIV/0!</v>
      </c>
    </row>
    <row r="319" spans="1:8" x14ac:dyDescent="0.25">
      <c r="A319" s="2">
        <v>412200</v>
      </c>
      <c r="B319" s="2">
        <v>412200</v>
      </c>
      <c r="C319" s="2" t="s">
        <v>76</v>
      </c>
      <c r="D319" s="37">
        <v>0</v>
      </c>
      <c r="E319" s="49">
        <v>0</v>
      </c>
      <c r="F319" s="49">
        <v>0</v>
      </c>
      <c r="G319" s="5" t="e">
        <f t="shared" si="226"/>
        <v>#DIV/0!</v>
      </c>
    </row>
    <row r="320" spans="1:8" x14ac:dyDescent="0.25">
      <c r="A320" s="2">
        <v>412400</v>
      </c>
      <c r="B320" s="2">
        <v>412400</v>
      </c>
      <c r="C320" s="2" t="s">
        <v>78</v>
      </c>
      <c r="D320" s="37">
        <v>0</v>
      </c>
      <c r="E320" s="49">
        <v>0</v>
      </c>
      <c r="F320" s="49">
        <v>0</v>
      </c>
      <c r="G320" s="5" t="e">
        <f t="shared" si="226"/>
        <v>#DIV/0!</v>
      </c>
    </row>
    <row r="321" spans="1:7" x14ac:dyDescent="0.25">
      <c r="A321" s="2">
        <v>412500</v>
      </c>
      <c r="B321" s="2">
        <v>412500</v>
      </c>
      <c r="C321" s="2" t="s">
        <v>79</v>
      </c>
      <c r="D321" s="37">
        <v>0</v>
      </c>
      <c r="E321" s="49">
        <v>0</v>
      </c>
      <c r="F321" s="49">
        <v>0</v>
      </c>
      <c r="G321" s="5" t="e">
        <f t="shared" si="226"/>
        <v>#DIV/0!</v>
      </c>
    </row>
    <row r="322" spans="1:7" x14ac:dyDescent="0.25">
      <c r="A322" s="2">
        <v>412700</v>
      </c>
      <c r="B322" s="2">
        <v>412700</v>
      </c>
      <c r="C322" s="2" t="s">
        <v>236</v>
      </c>
      <c r="D322" s="50">
        <v>11000</v>
      </c>
      <c r="E322" s="49">
        <v>6516.69</v>
      </c>
      <c r="F322" s="49">
        <v>11000</v>
      </c>
      <c r="G322" s="5">
        <f t="shared" si="226"/>
        <v>100</v>
      </c>
    </row>
    <row r="323" spans="1:7" x14ac:dyDescent="0.25">
      <c r="A323" s="2">
        <v>412800</v>
      </c>
      <c r="B323" s="2">
        <v>412800</v>
      </c>
      <c r="C323" s="2" t="s">
        <v>82</v>
      </c>
      <c r="D323" s="37">
        <v>0</v>
      </c>
      <c r="E323" s="49">
        <v>0</v>
      </c>
      <c r="F323" s="49">
        <v>0</v>
      </c>
      <c r="G323" s="5" t="e">
        <f t="shared" si="226"/>
        <v>#DIV/0!</v>
      </c>
    </row>
    <row r="324" spans="1:7" x14ac:dyDescent="0.25">
      <c r="A324" s="2">
        <v>412900</v>
      </c>
      <c r="B324" s="9">
        <v>412900</v>
      </c>
      <c r="C324" s="2" t="s">
        <v>237</v>
      </c>
      <c r="D324" s="50">
        <v>5000</v>
      </c>
      <c r="E324" s="49">
        <v>885.27</v>
      </c>
      <c r="F324" s="49">
        <v>10000</v>
      </c>
      <c r="G324" s="5">
        <f t="shared" si="226"/>
        <v>200</v>
      </c>
    </row>
    <row r="325" spans="1:7" x14ac:dyDescent="0.25">
      <c r="A325" s="41">
        <v>413000</v>
      </c>
      <c r="B325" s="6">
        <v>413000</v>
      </c>
      <c r="C325" s="4" t="s">
        <v>18</v>
      </c>
      <c r="D325" s="29">
        <f t="shared" ref="D325" si="229">D326+D327+D328+D329</f>
        <v>110979</v>
      </c>
      <c r="E325" s="29">
        <f t="shared" ref="E325:F325" si="230">E326+E327+E328+E329</f>
        <v>91677.93</v>
      </c>
      <c r="F325" s="29">
        <f t="shared" si="230"/>
        <v>134979</v>
      </c>
      <c r="G325" s="5">
        <f t="shared" si="226"/>
        <v>121.62571297272457</v>
      </c>
    </row>
    <row r="326" spans="1:7" x14ac:dyDescent="0.25">
      <c r="A326" s="2">
        <v>413100</v>
      </c>
      <c r="B326" s="35">
        <v>413100</v>
      </c>
      <c r="C326" s="36" t="s">
        <v>238</v>
      </c>
      <c r="D326" s="39">
        <v>66667</v>
      </c>
      <c r="E326" s="49">
        <v>66666.789999999994</v>
      </c>
      <c r="F326" s="49">
        <v>66667</v>
      </c>
      <c r="G326" s="5">
        <f t="shared" si="226"/>
        <v>100</v>
      </c>
    </row>
    <row r="327" spans="1:7" x14ac:dyDescent="0.25">
      <c r="A327" s="2">
        <v>413300</v>
      </c>
      <c r="B327" s="35">
        <v>413300</v>
      </c>
      <c r="C327" s="36" t="s">
        <v>302</v>
      </c>
      <c r="D327" s="39">
        <v>44012</v>
      </c>
      <c r="E327" s="49">
        <v>24982.76</v>
      </c>
      <c r="F327" s="49">
        <v>68012</v>
      </c>
      <c r="G327" s="5">
        <f t="shared" si="226"/>
        <v>154.53058256839043</v>
      </c>
    </row>
    <row r="328" spans="1:7" x14ac:dyDescent="0.25">
      <c r="A328" s="2">
        <v>413400</v>
      </c>
      <c r="B328" s="35">
        <v>413400</v>
      </c>
      <c r="C328" s="36" t="s">
        <v>224</v>
      </c>
      <c r="D328" s="93">
        <v>0</v>
      </c>
      <c r="E328" s="49">
        <v>0</v>
      </c>
      <c r="F328" s="49">
        <v>0</v>
      </c>
      <c r="G328" s="5" t="e">
        <f t="shared" si="226"/>
        <v>#DIV/0!</v>
      </c>
    </row>
    <row r="329" spans="1:7" x14ac:dyDescent="0.25">
      <c r="A329" s="2">
        <v>413900</v>
      </c>
      <c r="B329" s="2">
        <v>413900</v>
      </c>
      <c r="C329" s="2" t="s">
        <v>239</v>
      </c>
      <c r="D329" s="37">
        <v>300</v>
      </c>
      <c r="E329" s="49">
        <v>28.38</v>
      </c>
      <c r="F329" s="49">
        <v>300</v>
      </c>
      <c r="G329" s="5">
        <f t="shared" si="226"/>
        <v>100</v>
      </c>
    </row>
    <row r="330" spans="1:7" x14ac:dyDescent="0.25">
      <c r="A330" s="41">
        <v>418000</v>
      </c>
      <c r="B330" s="73">
        <v>413000</v>
      </c>
      <c r="C330" s="38" t="s">
        <v>222</v>
      </c>
      <c r="D330" s="68">
        <f>D331+D332</f>
        <v>52496</v>
      </c>
      <c r="E330" s="68">
        <f t="shared" ref="E330:F330" si="231">E331+E332</f>
        <v>3365.51</v>
      </c>
      <c r="F330" s="68">
        <f t="shared" si="231"/>
        <v>52496</v>
      </c>
      <c r="G330" s="5">
        <f t="shared" si="226"/>
        <v>100</v>
      </c>
    </row>
    <row r="331" spans="1:7" x14ac:dyDescent="0.25">
      <c r="A331" s="2">
        <v>418100</v>
      </c>
      <c r="B331" s="2">
        <v>413300</v>
      </c>
      <c r="C331" s="2" t="s">
        <v>240</v>
      </c>
      <c r="D331" s="69">
        <v>51946</v>
      </c>
      <c r="E331" s="49">
        <v>3052.51</v>
      </c>
      <c r="F331" s="49">
        <v>51946</v>
      </c>
      <c r="G331" s="5">
        <f t="shared" si="226"/>
        <v>100</v>
      </c>
    </row>
    <row r="332" spans="1:7" x14ac:dyDescent="0.25">
      <c r="A332" s="2">
        <v>418100</v>
      </c>
      <c r="B332" s="2">
        <v>413300</v>
      </c>
      <c r="C332" s="2" t="s">
        <v>241</v>
      </c>
      <c r="D332" s="69">
        <v>550</v>
      </c>
      <c r="E332" s="49">
        <v>313</v>
      </c>
      <c r="F332" s="49">
        <v>550</v>
      </c>
      <c r="G332" s="5">
        <f t="shared" si="226"/>
        <v>100</v>
      </c>
    </row>
    <row r="333" spans="1:7" x14ac:dyDescent="0.25">
      <c r="A333" s="41">
        <v>419000</v>
      </c>
      <c r="B333" s="73">
        <v>412000</v>
      </c>
      <c r="C333" s="38" t="s">
        <v>200</v>
      </c>
      <c r="D333" s="68">
        <f t="shared" ref="D333:F333" si="232">D334</f>
        <v>10000</v>
      </c>
      <c r="E333" s="68">
        <f t="shared" si="232"/>
        <v>0</v>
      </c>
      <c r="F333" s="68">
        <f t="shared" si="232"/>
        <v>5000</v>
      </c>
      <c r="G333" s="5">
        <f t="shared" si="226"/>
        <v>50</v>
      </c>
    </row>
    <row r="334" spans="1:7" x14ac:dyDescent="0.25">
      <c r="A334" s="2">
        <v>419100</v>
      </c>
      <c r="B334" s="2">
        <v>412900</v>
      </c>
      <c r="C334" s="36" t="s">
        <v>200</v>
      </c>
      <c r="D334" s="50">
        <v>10000</v>
      </c>
      <c r="E334" s="49">
        <v>0</v>
      </c>
      <c r="F334" s="49">
        <v>5000</v>
      </c>
      <c r="G334" s="5">
        <f t="shared" si="226"/>
        <v>50</v>
      </c>
    </row>
    <row r="335" spans="1:7" x14ac:dyDescent="0.25">
      <c r="A335" s="2"/>
      <c r="B335" s="2" t="s">
        <v>38</v>
      </c>
      <c r="C335" s="4" t="s">
        <v>22</v>
      </c>
      <c r="D335" s="29">
        <f t="shared" ref="D335:F335" si="233">D336</f>
        <v>13701</v>
      </c>
      <c r="E335" s="29">
        <f t="shared" si="233"/>
        <v>0</v>
      </c>
      <c r="F335" s="29">
        <f t="shared" si="233"/>
        <v>0</v>
      </c>
      <c r="G335" s="5">
        <f t="shared" si="226"/>
        <v>0</v>
      </c>
    </row>
    <row r="336" spans="1:7" x14ac:dyDescent="0.25">
      <c r="A336" s="2"/>
      <c r="B336" s="7" t="s">
        <v>38</v>
      </c>
      <c r="C336" s="2" t="s">
        <v>22</v>
      </c>
      <c r="D336" s="50">
        <v>13701</v>
      </c>
      <c r="E336" s="49">
        <v>0</v>
      </c>
      <c r="F336" s="49">
        <v>0</v>
      </c>
      <c r="G336" s="5">
        <f t="shared" si="226"/>
        <v>0</v>
      </c>
    </row>
    <row r="337" spans="1:7" x14ac:dyDescent="0.25">
      <c r="A337" s="41">
        <v>62</v>
      </c>
      <c r="B337" s="41">
        <v>620000</v>
      </c>
      <c r="C337" s="38" t="s">
        <v>199</v>
      </c>
      <c r="D337" s="68">
        <f t="shared" ref="D337" si="234">D338+D342</f>
        <v>355080</v>
      </c>
      <c r="E337" s="68">
        <f t="shared" ref="E337:F337" si="235">E338+E342</f>
        <v>308229.25</v>
      </c>
      <c r="F337" s="68">
        <f t="shared" si="235"/>
        <v>355080</v>
      </c>
      <c r="G337" s="5">
        <f t="shared" si="226"/>
        <v>100</v>
      </c>
    </row>
    <row r="338" spans="1:7" x14ac:dyDescent="0.25">
      <c r="A338" s="41">
        <v>621000</v>
      </c>
      <c r="B338" s="41">
        <v>621000</v>
      </c>
      <c r="C338" s="38" t="s">
        <v>44</v>
      </c>
      <c r="D338" s="31">
        <f t="shared" ref="D338" si="236">D339+D340+D341</f>
        <v>344786</v>
      </c>
      <c r="E338" s="31">
        <f t="shared" ref="E338:F338" si="237">E339+E340+E341</f>
        <v>303120.25</v>
      </c>
      <c r="F338" s="31">
        <f t="shared" si="237"/>
        <v>344786</v>
      </c>
      <c r="G338" s="5">
        <f t="shared" si="226"/>
        <v>100</v>
      </c>
    </row>
    <row r="339" spans="1:7" x14ac:dyDescent="0.25">
      <c r="A339" s="2">
        <v>621100</v>
      </c>
      <c r="B339" s="7">
        <v>621100</v>
      </c>
      <c r="C339" s="2" t="s">
        <v>197</v>
      </c>
      <c r="D339" s="50">
        <v>172561</v>
      </c>
      <c r="E339" s="49">
        <v>172560.85</v>
      </c>
      <c r="F339" s="49">
        <v>172561</v>
      </c>
      <c r="G339" s="5">
        <f t="shared" si="226"/>
        <v>100</v>
      </c>
    </row>
    <row r="340" spans="1:7" x14ac:dyDescent="0.25">
      <c r="A340" s="2">
        <v>621300</v>
      </c>
      <c r="B340" s="7">
        <v>621300</v>
      </c>
      <c r="C340" s="2" t="s">
        <v>112</v>
      </c>
      <c r="D340" s="50">
        <v>172225</v>
      </c>
      <c r="E340" s="49">
        <v>130559.4</v>
      </c>
      <c r="F340" s="49">
        <v>172225</v>
      </c>
      <c r="G340" s="5">
        <f t="shared" si="226"/>
        <v>100</v>
      </c>
    </row>
    <row r="341" spans="1:7" x14ac:dyDescent="0.25">
      <c r="A341" s="2">
        <v>621900</v>
      </c>
      <c r="B341" s="7">
        <v>621900</v>
      </c>
      <c r="C341" s="2" t="s">
        <v>113</v>
      </c>
      <c r="D341" s="70">
        <v>0</v>
      </c>
      <c r="E341" s="49">
        <v>0</v>
      </c>
      <c r="F341" s="49">
        <v>0</v>
      </c>
      <c r="G341" s="5" t="e">
        <f t="shared" si="226"/>
        <v>#DIV/0!</v>
      </c>
    </row>
    <row r="342" spans="1:7" x14ac:dyDescent="0.25">
      <c r="A342" s="41">
        <v>628000</v>
      </c>
      <c r="B342" s="7"/>
      <c r="C342" s="97" t="s">
        <v>261</v>
      </c>
      <c r="D342" s="82">
        <f t="shared" ref="D342:F342" si="238">D343</f>
        <v>10294</v>
      </c>
      <c r="E342" s="82">
        <f t="shared" si="238"/>
        <v>5109</v>
      </c>
      <c r="F342" s="82">
        <f t="shared" si="238"/>
        <v>10294</v>
      </c>
      <c r="G342" s="5">
        <f t="shared" si="226"/>
        <v>100</v>
      </c>
    </row>
    <row r="343" spans="1:7" x14ac:dyDescent="0.25">
      <c r="A343" s="36">
        <v>628100</v>
      </c>
      <c r="B343" s="7"/>
      <c r="C343" s="96" t="s">
        <v>262</v>
      </c>
      <c r="D343" s="70">
        <v>10294</v>
      </c>
      <c r="E343" s="49">
        <v>5109</v>
      </c>
      <c r="F343" s="49">
        <v>10294</v>
      </c>
      <c r="G343" s="5">
        <f t="shared" si="226"/>
        <v>100</v>
      </c>
    </row>
    <row r="344" spans="1:7" x14ac:dyDescent="0.25">
      <c r="A344" s="41">
        <v>63</v>
      </c>
      <c r="B344" s="7"/>
      <c r="C344" s="97" t="s">
        <v>190</v>
      </c>
      <c r="D344" s="82">
        <f t="shared" ref="D344:F345" si="239">D345</f>
        <v>61597</v>
      </c>
      <c r="E344" s="82">
        <f t="shared" si="239"/>
        <v>35931.839999999997</v>
      </c>
      <c r="F344" s="82">
        <f t="shared" si="239"/>
        <v>61597</v>
      </c>
      <c r="G344" s="5">
        <f t="shared" si="226"/>
        <v>100</v>
      </c>
    </row>
    <row r="345" spans="1:7" x14ac:dyDescent="0.25">
      <c r="A345" s="41">
        <v>631000</v>
      </c>
      <c r="B345" s="7"/>
      <c r="C345" s="97" t="s">
        <v>183</v>
      </c>
      <c r="D345" s="82">
        <f t="shared" si="239"/>
        <v>61597</v>
      </c>
      <c r="E345" s="82">
        <f t="shared" si="239"/>
        <v>35931.839999999997</v>
      </c>
      <c r="F345" s="82">
        <f t="shared" si="239"/>
        <v>61597</v>
      </c>
      <c r="G345" s="5">
        <f t="shared" si="226"/>
        <v>100</v>
      </c>
    </row>
    <row r="346" spans="1:7" x14ac:dyDescent="0.25">
      <c r="A346" s="36">
        <v>631911</v>
      </c>
      <c r="B346" s="7"/>
      <c r="C346" s="98" t="s">
        <v>269</v>
      </c>
      <c r="D346" s="70">
        <v>61597</v>
      </c>
      <c r="E346" s="49">
        <v>35931.839999999997</v>
      </c>
      <c r="F346" s="49">
        <v>61597</v>
      </c>
      <c r="G346" s="5">
        <f t="shared" si="226"/>
        <v>100</v>
      </c>
    </row>
    <row r="347" spans="1:7" x14ac:dyDescent="0.25">
      <c r="A347" s="2"/>
      <c r="B347" s="2"/>
      <c r="C347" s="20" t="s">
        <v>97</v>
      </c>
      <c r="D347" s="5">
        <f>D315</f>
        <v>203176</v>
      </c>
      <c r="E347" s="5">
        <f>E315</f>
        <v>102445.39999999998</v>
      </c>
      <c r="F347" s="5">
        <f>F315</f>
        <v>213475</v>
      </c>
      <c r="G347" s="5">
        <f t="shared" si="226"/>
        <v>105.06900421309604</v>
      </c>
    </row>
    <row r="348" spans="1:7" x14ac:dyDescent="0.25">
      <c r="A348" s="2"/>
      <c r="B348" s="2"/>
      <c r="C348" s="20" t="s">
        <v>133</v>
      </c>
      <c r="D348" s="5">
        <f t="shared" ref="D348" si="240">D347+D337+D344</f>
        <v>619853</v>
      </c>
      <c r="E348" s="5">
        <f t="shared" ref="E348:F348" si="241">E347+E337+E344</f>
        <v>446606.49</v>
      </c>
      <c r="F348" s="5">
        <f t="shared" si="241"/>
        <v>630152</v>
      </c>
      <c r="G348" s="5">
        <f t="shared" si="226"/>
        <v>101.66152297399545</v>
      </c>
    </row>
    <row r="349" spans="1:7" x14ac:dyDescent="0.25">
      <c r="A349" s="25"/>
      <c r="B349" s="25"/>
      <c r="C349" s="12"/>
      <c r="D349" s="26"/>
      <c r="E349" s="26"/>
      <c r="F349" s="26"/>
      <c r="G349" s="26"/>
    </row>
    <row r="350" spans="1:7" x14ac:dyDescent="0.25">
      <c r="B350" s="28">
        <v>7</v>
      </c>
      <c r="C350" s="13" t="s">
        <v>123</v>
      </c>
      <c r="D350" s="34"/>
      <c r="E350" s="34"/>
      <c r="F350" s="34"/>
      <c r="G350" s="34"/>
    </row>
    <row r="351" spans="1:7" x14ac:dyDescent="0.25">
      <c r="A351" s="66" t="s">
        <v>163</v>
      </c>
      <c r="B351" s="16" t="s">
        <v>116</v>
      </c>
      <c r="C351" s="16" t="s">
        <v>119</v>
      </c>
      <c r="D351" s="114" t="s">
        <v>129</v>
      </c>
      <c r="E351" s="108" t="s">
        <v>264</v>
      </c>
      <c r="F351" s="110" t="s">
        <v>280</v>
      </c>
      <c r="G351" s="108" t="s">
        <v>259</v>
      </c>
    </row>
    <row r="352" spans="1:7" x14ac:dyDescent="0.25">
      <c r="A352" s="3" t="s">
        <v>165</v>
      </c>
      <c r="B352" s="19" t="s">
        <v>117</v>
      </c>
      <c r="C352" s="19"/>
      <c r="D352" s="115" t="s">
        <v>265</v>
      </c>
      <c r="E352" s="109" t="s">
        <v>279</v>
      </c>
      <c r="F352" s="109">
        <v>2018</v>
      </c>
      <c r="G352" s="113" t="s">
        <v>281</v>
      </c>
    </row>
    <row r="353" spans="1:7" x14ac:dyDescent="0.25">
      <c r="A353" s="85">
        <v>1</v>
      </c>
      <c r="B353" s="92">
        <v>2</v>
      </c>
      <c r="C353" s="90">
        <v>3</v>
      </c>
      <c r="D353" s="88">
        <v>4</v>
      </c>
      <c r="E353" s="89">
        <v>5</v>
      </c>
      <c r="F353" s="89">
        <v>6</v>
      </c>
      <c r="G353" s="89">
        <v>7</v>
      </c>
    </row>
    <row r="354" spans="1:7" x14ac:dyDescent="0.25">
      <c r="A354" s="2"/>
      <c r="B354" s="4" t="s">
        <v>61</v>
      </c>
      <c r="C354" s="4"/>
      <c r="D354" s="29">
        <f t="shared" ref="D354" si="242">D355+D374</f>
        <v>973593</v>
      </c>
      <c r="E354" s="29">
        <f t="shared" ref="E354:F354" si="243">E355+E374</f>
        <v>517112.46</v>
      </c>
      <c r="F354" s="29">
        <f t="shared" si="243"/>
        <v>948433</v>
      </c>
      <c r="G354" s="5">
        <f t="shared" ref="G354:G387" si="244">F354/D354*100</f>
        <v>97.415757919376986</v>
      </c>
    </row>
    <row r="355" spans="1:7" x14ac:dyDescent="0.25">
      <c r="A355" s="41">
        <v>41</v>
      </c>
      <c r="B355" s="6">
        <v>410000</v>
      </c>
      <c r="C355" s="4" t="s">
        <v>71</v>
      </c>
      <c r="D355" s="29">
        <f t="shared" ref="D355" si="245">D356+D361+D369+D372</f>
        <v>910699</v>
      </c>
      <c r="E355" s="29">
        <f t="shared" ref="E355:F355" si="246">E356+E361+E369+E372</f>
        <v>490470.33</v>
      </c>
      <c r="F355" s="29">
        <f t="shared" si="246"/>
        <v>885539</v>
      </c>
      <c r="G355" s="5">
        <f t="shared" si="244"/>
        <v>97.23728696309098</v>
      </c>
    </row>
    <row r="356" spans="1:7" x14ac:dyDescent="0.25">
      <c r="A356" s="41">
        <v>411000</v>
      </c>
      <c r="B356" s="6">
        <v>411000</v>
      </c>
      <c r="C356" s="4" t="s">
        <v>16</v>
      </c>
      <c r="D356" s="29">
        <f t="shared" ref="D356" si="247">D357+D358+D359+D360</f>
        <v>123529</v>
      </c>
      <c r="E356" s="29">
        <f t="shared" ref="E356:F356" si="248">E357+E358+E359+E360</f>
        <v>83262.430000000008</v>
      </c>
      <c r="F356" s="29">
        <f t="shared" si="248"/>
        <v>160119</v>
      </c>
      <c r="G356" s="5">
        <f t="shared" si="244"/>
        <v>129.62057492572595</v>
      </c>
    </row>
    <row r="357" spans="1:7" x14ac:dyDescent="0.25">
      <c r="A357" s="2">
        <v>411100</v>
      </c>
      <c r="B357" s="7">
        <v>411100</v>
      </c>
      <c r="C357" s="2" t="s">
        <v>72</v>
      </c>
      <c r="D357" s="50">
        <v>104251</v>
      </c>
      <c r="E357" s="49">
        <v>71707.41</v>
      </c>
      <c r="F357" s="99">
        <v>130513</v>
      </c>
      <c r="G357" s="5">
        <f t="shared" si="244"/>
        <v>125.19112526498546</v>
      </c>
    </row>
    <row r="358" spans="1:7" x14ac:dyDescent="0.25">
      <c r="A358" s="2">
        <v>411200</v>
      </c>
      <c r="B358" s="2">
        <v>411200</v>
      </c>
      <c r="C358" s="2" t="s">
        <v>73</v>
      </c>
      <c r="D358" s="50">
        <v>17178</v>
      </c>
      <c r="E358" s="49">
        <v>10601.61</v>
      </c>
      <c r="F358" s="99">
        <v>28652</v>
      </c>
      <c r="G358" s="5">
        <f t="shared" si="244"/>
        <v>166.79473745488417</v>
      </c>
    </row>
    <row r="359" spans="1:7" x14ac:dyDescent="0.25">
      <c r="A359" s="2">
        <v>411300</v>
      </c>
      <c r="B359" s="2">
        <v>411100</v>
      </c>
      <c r="C359" s="2" t="s">
        <v>242</v>
      </c>
      <c r="D359" s="50"/>
      <c r="E359" s="49">
        <v>953.41</v>
      </c>
      <c r="F359" s="49">
        <v>954</v>
      </c>
      <c r="G359" s="5" t="e">
        <f t="shared" si="244"/>
        <v>#DIV/0!</v>
      </c>
    </row>
    <row r="360" spans="1:7" x14ac:dyDescent="0.25">
      <c r="A360" s="2">
        <v>411400</v>
      </c>
      <c r="B360" s="2">
        <v>411100</v>
      </c>
      <c r="C360" s="2" t="s">
        <v>180</v>
      </c>
      <c r="D360" s="50">
        <v>2100</v>
      </c>
      <c r="E360" s="49">
        <v>0</v>
      </c>
      <c r="F360" s="49">
        <v>0</v>
      </c>
      <c r="G360" s="5">
        <f t="shared" si="244"/>
        <v>0</v>
      </c>
    </row>
    <row r="361" spans="1:7" x14ac:dyDescent="0.25">
      <c r="A361" s="41">
        <v>412000</v>
      </c>
      <c r="B361" s="6">
        <v>412000</v>
      </c>
      <c r="C361" s="4" t="s">
        <v>74</v>
      </c>
      <c r="D361" s="29">
        <f t="shared" ref="D361" si="249">D362+D363+D364+D365+D366+D367+D368</f>
        <v>37418</v>
      </c>
      <c r="E361" s="29">
        <f t="shared" ref="E361:F361" si="250">E362+E363+E364+E365+E366+E367+E368</f>
        <v>22228.91</v>
      </c>
      <c r="F361" s="29">
        <f t="shared" si="250"/>
        <v>39533</v>
      </c>
      <c r="G361" s="5">
        <f t="shared" si="244"/>
        <v>105.65235982682131</v>
      </c>
    </row>
    <row r="362" spans="1:7" x14ac:dyDescent="0.25">
      <c r="A362" s="2">
        <v>412100</v>
      </c>
      <c r="B362" s="7">
        <v>412100</v>
      </c>
      <c r="C362" s="2" t="s">
        <v>75</v>
      </c>
      <c r="D362" s="50">
        <v>0</v>
      </c>
      <c r="E362" s="49">
        <v>0</v>
      </c>
      <c r="F362" s="49">
        <v>0</v>
      </c>
      <c r="G362" s="5" t="e">
        <f t="shared" si="244"/>
        <v>#DIV/0!</v>
      </c>
    </row>
    <row r="363" spans="1:7" x14ac:dyDescent="0.25">
      <c r="A363" s="2">
        <v>412200</v>
      </c>
      <c r="B363" s="2">
        <v>412200</v>
      </c>
      <c r="C363" s="2" t="s">
        <v>76</v>
      </c>
      <c r="D363" s="50">
        <v>17822</v>
      </c>
      <c r="E363" s="49">
        <v>8540.07</v>
      </c>
      <c r="F363" s="99">
        <v>15425</v>
      </c>
      <c r="G363" s="5">
        <f t="shared" si="244"/>
        <v>86.55033105150936</v>
      </c>
    </row>
    <row r="364" spans="1:7" x14ac:dyDescent="0.25">
      <c r="A364" s="2">
        <v>412300</v>
      </c>
      <c r="B364" s="2">
        <v>412300</v>
      </c>
      <c r="C364" s="2" t="s">
        <v>77</v>
      </c>
      <c r="D364" s="50">
        <v>2596</v>
      </c>
      <c r="E364" s="49">
        <v>786.4</v>
      </c>
      <c r="F364" s="49">
        <v>1596</v>
      </c>
      <c r="G364" s="5">
        <f t="shared" si="244"/>
        <v>61.479198767334367</v>
      </c>
    </row>
    <row r="365" spans="1:7" x14ac:dyDescent="0.25">
      <c r="A365" s="2">
        <v>412500</v>
      </c>
      <c r="B365" s="2">
        <v>412500</v>
      </c>
      <c r="C365" s="2" t="s">
        <v>79</v>
      </c>
      <c r="D365" s="50">
        <v>1000</v>
      </c>
      <c r="E365" s="49">
        <v>179.6</v>
      </c>
      <c r="F365" s="49">
        <v>1000</v>
      </c>
      <c r="G365" s="5">
        <f t="shared" si="244"/>
        <v>100</v>
      </c>
    </row>
    <row r="366" spans="1:7" x14ac:dyDescent="0.25">
      <c r="A366" s="2">
        <v>412600</v>
      </c>
      <c r="B366" s="2">
        <v>412600</v>
      </c>
      <c r="C366" s="2" t="s">
        <v>80</v>
      </c>
      <c r="D366" s="50">
        <v>2000</v>
      </c>
      <c r="E366" s="49">
        <v>1275.43</v>
      </c>
      <c r="F366" s="49">
        <v>2000</v>
      </c>
      <c r="G366" s="5">
        <f t="shared" si="244"/>
        <v>100</v>
      </c>
    </row>
    <row r="367" spans="1:7" x14ac:dyDescent="0.25">
      <c r="A367" s="2">
        <v>412700</v>
      </c>
      <c r="B367" s="2">
        <v>412700</v>
      </c>
      <c r="C367" s="2" t="s">
        <v>81</v>
      </c>
      <c r="D367" s="50">
        <v>4000</v>
      </c>
      <c r="E367" s="49">
        <v>1407.35</v>
      </c>
      <c r="F367" s="49">
        <v>4000</v>
      </c>
      <c r="G367" s="5">
        <f t="shared" si="244"/>
        <v>100</v>
      </c>
    </row>
    <row r="368" spans="1:7" x14ac:dyDescent="0.25">
      <c r="A368" s="2">
        <v>412900</v>
      </c>
      <c r="B368" s="9">
        <v>412900</v>
      </c>
      <c r="C368" s="2" t="s">
        <v>84</v>
      </c>
      <c r="D368" s="50">
        <v>10000</v>
      </c>
      <c r="E368" s="49">
        <v>10040.06</v>
      </c>
      <c r="F368" s="99">
        <v>15512</v>
      </c>
      <c r="G368" s="5">
        <f t="shared" si="244"/>
        <v>155.12</v>
      </c>
    </row>
    <row r="369" spans="1:7" x14ac:dyDescent="0.25">
      <c r="A369" s="41">
        <v>416000</v>
      </c>
      <c r="B369" s="6">
        <v>416000</v>
      </c>
      <c r="C369" s="4" t="s">
        <v>90</v>
      </c>
      <c r="D369" s="29">
        <f t="shared" ref="D369" si="251">D370+D371</f>
        <v>744752</v>
      </c>
      <c r="E369" s="29">
        <f t="shared" ref="E369:F369" si="252">E370+E371</f>
        <v>379258.99</v>
      </c>
      <c r="F369" s="29">
        <f t="shared" si="252"/>
        <v>680167</v>
      </c>
      <c r="G369" s="5">
        <f t="shared" si="244"/>
        <v>91.327985691881324</v>
      </c>
    </row>
    <row r="370" spans="1:7" x14ac:dyDescent="0.25">
      <c r="A370" s="2">
        <v>416100</v>
      </c>
      <c r="B370" s="7">
        <v>416100</v>
      </c>
      <c r="C370" s="2" t="s">
        <v>91</v>
      </c>
      <c r="D370" s="50">
        <v>537652</v>
      </c>
      <c r="E370" s="49">
        <v>296552.15000000002</v>
      </c>
      <c r="F370" s="99">
        <v>510167</v>
      </c>
      <c r="G370" s="5">
        <f t="shared" si="244"/>
        <v>94.887957266038256</v>
      </c>
    </row>
    <row r="371" spans="1:7" x14ac:dyDescent="0.25">
      <c r="A371" s="2">
        <v>416300</v>
      </c>
      <c r="B371" s="7">
        <v>416300</v>
      </c>
      <c r="C371" s="2" t="s">
        <v>202</v>
      </c>
      <c r="D371" s="50">
        <v>207100</v>
      </c>
      <c r="E371" s="49">
        <v>82706.84</v>
      </c>
      <c r="F371" s="99">
        <v>170000</v>
      </c>
      <c r="G371" s="5">
        <f t="shared" si="244"/>
        <v>82.08594881699662</v>
      </c>
    </row>
    <row r="372" spans="1:7" x14ac:dyDescent="0.25">
      <c r="A372" s="6">
        <v>419000</v>
      </c>
      <c r="B372" s="7"/>
      <c r="C372" s="38" t="s">
        <v>200</v>
      </c>
      <c r="D372" s="82">
        <f t="shared" ref="D372:F372" si="253">D373</f>
        <v>5000</v>
      </c>
      <c r="E372" s="82">
        <f t="shared" si="253"/>
        <v>5720</v>
      </c>
      <c r="F372" s="82">
        <f t="shared" si="253"/>
        <v>5720</v>
      </c>
      <c r="G372" s="5">
        <f t="shared" si="244"/>
        <v>114.39999999999999</v>
      </c>
    </row>
    <row r="373" spans="1:7" x14ac:dyDescent="0.25">
      <c r="A373" s="2">
        <v>419100</v>
      </c>
      <c r="B373" s="7"/>
      <c r="C373" s="36" t="s">
        <v>200</v>
      </c>
      <c r="D373" s="50">
        <v>5000</v>
      </c>
      <c r="E373" s="50">
        <v>5720</v>
      </c>
      <c r="F373" s="70">
        <v>5720</v>
      </c>
      <c r="G373" s="5">
        <f t="shared" si="244"/>
        <v>114.39999999999999</v>
      </c>
    </row>
    <row r="374" spans="1:7" x14ac:dyDescent="0.25">
      <c r="A374" s="41">
        <v>48</v>
      </c>
      <c r="B374" s="7"/>
      <c r="C374" s="4" t="s">
        <v>198</v>
      </c>
      <c r="D374" s="68">
        <f t="shared" ref="D374:F375" si="254">D375</f>
        <v>62894</v>
      </c>
      <c r="E374" s="68">
        <f t="shared" si="254"/>
        <v>26642.13</v>
      </c>
      <c r="F374" s="68">
        <f t="shared" si="254"/>
        <v>62894</v>
      </c>
      <c r="G374" s="5">
        <f t="shared" si="244"/>
        <v>100</v>
      </c>
    </row>
    <row r="375" spans="1:7" x14ac:dyDescent="0.25">
      <c r="A375" s="41">
        <v>487000</v>
      </c>
      <c r="B375" s="41">
        <v>416000</v>
      </c>
      <c r="C375" s="38" t="s">
        <v>168</v>
      </c>
      <c r="D375" s="68">
        <f t="shared" si="254"/>
        <v>62894</v>
      </c>
      <c r="E375" s="68">
        <f t="shared" si="254"/>
        <v>26642.13</v>
      </c>
      <c r="F375" s="68">
        <f t="shared" si="254"/>
        <v>62894</v>
      </c>
      <c r="G375" s="5">
        <f t="shared" si="244"/>
        <v>100</v>
      </c>
    </row>
    <row r="376" spans="1:7" x14ac:dyDescent="0.25">
      <c r="A376" s="2">
        <v>487400</v>
      </c>
      <c r="B376" s="7">
        <v>416200</v>
      </c>
      <c r="C376" s="2" t="s">
        <v>182</v>
      </c>
      <c r="D376" s="50">
        <v>62894</v>
      </c>
      <c r="E376" s="49">
        <v>26642.13</v>
      </c>
      <c r="F376" s="99">
        <v>62894</v>
      </c>
      <c r="G376" s="5">
        <f t="shared" si="244"/>
        <v>100</v>
      </c>
    </row>
    <row r="377" spans="1:7" x14ac:dyDescent="0.25">
      <c r="A377" s="2"/>
      <c r="B377" s="4" t="s">
        <v>83</v>
      </c>
      <c r="C377" s="2"/>
      <c r="D377" s="29">
        <f t="shared" ref="D377:F378" si="255">D378</f>
        <v>1000</v>
      </c>
      <c r="E377" s="29">
        <f t="shared" si="255"/>
        <v>1168.1300000000001</v>
      </c>
      <c r="F377" s="29">
        <f t="shared" si="255"/>
        <v>1168</v>
      </c>
      <c r="G377" s="5">
        <f t="shared" si="244"/>
        <v>116.8</v>
      </c>
    </row>
    <row r="378" spans="1:7" x14ac:dyDescent="0.25">
      <c r="A378" s="41">
        <v>51</v>
      </c>
      <c r="B378" s="6">
        <v>510000</v>
      </c>
      <c r="C378" s="4" t="s">
        <v>92</v>
      </c>
      <c r="D378" s="29">
        <f t="shared" si="255"/>
        <v>1000</v>
      </c>
      <c r="E378" s="29">
        <f t="shared" si="255"/>
        <v>1168.1300000000001</v>
      </c>
      <c r="F378" s="29">
        <f t="shared" si="255"/>
        <v>1168</v>
      </c>
      <c r="G378" s="5">
        <f t="shared" si="244"/>
        <v>116.8</v>
      </c>
    </row>
    <row r="379" spans="1:7" x14ac:dyDescent="0.25">
      <c r="A379" s="41">
        <v>511000</v>
      </c>
      <c r="B379" s="6">
        <v>511000</v>
      </c>
      <c r="C379" s="4" t="s">
        <v>31</v>
      </c>
      <c r="D379" s="29">
        <f t="shared" ref="D379" si="256">D380+D381+D382</f>
        <v>1000</v>
      </c>
      <c r="E379" s="29">
        <f t="shared" ref="E379:F379" si="257">E380+E381+E382</f>
        <v>1168.1300000000001</v>
      </c>
      <c r="F379" s="29">
        <f t="shared" si="257"/>
        <v>1168</v>
      </c>
      <c r="G379" s="5">
        <f t="shared" si="244"/>
        <v>116.8</v>
      </c>
    </row>
    <row r="380" spans="1:7" x14ac:dyDescent="0.25">
      <c r="A380" s="2">
        <v>511200</v>
      </c>
      <c r="B380" s="2">
        <v>511200</v>
      </c>
      <c r="C380" s="2" t="s">
        <v>94</v>
      </c>
      <c r="D380" s="50">
        <v>0</v>
      </c>
      <c r="E380" s="49">
        <v>0</v>
      </c>
      <c r="F380" s="49">
        <v>0</v>
      </c>
      <c r="G380" s="5" t="e">
        <f t="shared" si="244"/>
        <v>#DIV/0!</v>
      </c>
    </row>
    <row r="381" spans="1:7" x14ac:dyDescent="0.25">
      <c r="A381" s="2">
        <v>511300</v>
      </c>
      <c r="B381" s="2">
        <v>511300</v>
      </c>
      <c r="C381" s="2" t="s">
        <v>95</v>
      </c>
      <c r="D381" s="50">
        <v>1000</v>
      </c>
      <c r="E381" s="49">
        <v>1168.1300000000001</v>
      </c>
      <c r="F381" s="49">
        <v>1168</v>
      </c>
      <c r="G381" s="5">
        <f t="shared" si="244"/>
        <v>116.8</v>
      </c>
    </row>
    <row r="382" spans="1:7" x14ac:dyDescent="0.25">
      <c r="A382" s="2">
        <v>511700</v>
      </c>
      <c r="B382" s="2">
        <v>511700</v>
      </c>
      <c r="C382" s="2" t="s">
        <v>96</v>
      </c>
      <c r="D382" s="50">
        <v>0</v>
      </c>
      <c r="E382" s="49">
        <v>0</v>
      </c>
      <c r="F382" s="49">
        <v>0</v>
      </c>
      <c r="G382" s="5" t="e">
        <f t="shared" si="244"/>
        <v>#DIV/0!</v>
      </c>
    </row>
    <row r="383" spans="1:7" x14ac:dyDescent="0.25">
      <c r="A383" s="41">
        <v>63</v>
      </c>
      <c r="B383" s="2"/>
      <c r="C383" s="38" t="s">
        <v>192</v>
      </c>
      <c r="D383" s="68">
        <f t="shared" ref="D383:F384" si="258">D384</f>
        <v>0</v>
      </c>
      <c r="E383" s="68">
        <f t="shared" si="258"/>
        <v>335.77</v>
      </c>
      <c r="F383" s="68">
        <f t="shared" si="258"/>
        <v>336</v>
      </c>
      <c r="G383" s="5" t="e">
        <f t="shared" si="244"/>
        <v>#DIV/0!</v>
      </c>
    </row>
    <row r="384" spans="1:7" x14ac:dyDescent="0.25">
      <c r="A384" s="41">
        <v>638000</v>
      </c>
      <c r="B384" s="2">
        <v>411100</v>
      </c>
      <c r="C384" s="67" t="s">
        <v>187</v>
      </c>
      <c r="D384" s="68">
        <f t="shared" si="258"/>
        <v>0</v>
      </c>
      <c r="E384" s="68">
        <f t="shared" si="258"/>
        <v>335.77</v>
      </c>
      <c r="F384" s="68">
        <f t="shared" si="258"/>
        <v>336</v>
      </c>
      <c r="G384" s="5" t="e">
        <f t="shared" si="244"/>
        <v>#DIV/0!</v>
      </c>
    </row>
    <row r="385" spans="1:7" x14ac:dyDescent="0.25">
      <c r="A385" s="35">
        <v>638100</v>
      </c>
      <c r="B385" s="2">
        <v>411100</v>
      </c>
      <c r="C385" s="36" t="s">
        <v>195</v>
      </c>
      <c r="D385" s="50">
        <v>0</v>
      </c>
      <c r="E385" s="49">
        <v>335.77</v>
      </c>
      <c r="F385" s="99">
        <v>336</v>
      </c>
      <c r="G385" s="5" t="e">
        <f t="shared" si="244"/>
        <v>#DIV/0!</v>
      </c>
    </row>
    <row r="386" spans="1:7" x14ac:dyDescent="0.25">
      <c r="A386" s="2"/>
      <c r="B386" s="2"/>
      <c r="C386" s="4" t="s">
        <v>97</v>
      </c>
      <c r="D386" s="29">
        <f t="shared" ref="D386" si="259">D354+D378</f>
        <v>974593</v>
      </c>
      <c r="E386" s="29">
        <f t="shared" ref="E386:F386" si="260">E354+E378</f>
        <v>518280.59</v>
      </c>
      <c r="F386" s="29">
        <f t="shared" si="260"/>
        <v>949601</v>
      </c>
      <c r="G386" s="5">
        <f t="shared" si="244"/>
        <v>97.435647495929061</v>
      </c>
    </row>
    <row r="387" spans="1:7" x14ac:dyDescent="0.25">
      <c r="A387" s="2"/>
      <c r="B387" s="2"/>
      <c r="C387" s="4" t="s">
        <v>196</v>
      </c>
      <c r="D387" s="29">
        <f t="shared" ref="D387" si="261">D354+D378+D383</f>
        <v>974593</v>
      </c>
      <c r="E387" s="29">
        <f t="shared" ref="E387:F387" si="262">E354+E378+E383</f>
        <v>518616.36000000004</v>
      </c>
      <c r="F387" s="29">
        <f t="shared" si="262"/>
        <v>949937</v>
      </c>
      <c r="G387" s="5">
        <f t="shared" si="244"/>
        <v>97.470123425881368</v>
      </c>
    </row>
    <row r="388" spans="1:7" x14ac:dyDescent="0.25">
      <c r="A388" s="25"/>
      <c r="B388" s="25"/>
      <c r="C388" s="12"/>
      <c r="D388" s="26"/>
      <c r="E388" s="26"/>
      <c r="F388" s="26"/>
      <c r="G388" s="26"/>
    </row>
    <row r="389" spans="1:7" x14ac:dyDescent="0.25">
      <c r="A389" s="25"/>
      <c r="B389" s="25"/>
      <c r="C389" s="12"/>
      <c r="D389" s="26"/>
      <c r="E389" s="26"/>
      <c r="F389" s="26"/>
      <c r="G389" s="26"/>
    </row>
    <row r="390" spans="1:7" x14ac:dyDescent="0.25">
      <c r="B390" s="28">
        <v>8</v>
      </c>
      <c r="C390" s="13" t="s">
        <v>124</v>
      </c>
      <c r="D390" s="34"/>
      <c r="E390" s="34"/>
      <c r="F390" s="34"/>
      <c r="G390" s="34"/>
    </row>
    <row r="391" spans="1:7" x14ac:dyDescent="0.25">
      <c r="A391" s="66" t="s">
        <v>163</v>
      </c>
      <c r="B391" s="16" t="s">
        <v>116</v>
      </c>
      <c r="C391" s="16" t="s">
        <v>119</v>
      </c>
      <c r="D391" s="114" t="s">
        <v>129</v>
      </c>
      <c r="E391" s="108" t="s">
        <v>264</v>
      </c>
      <c r="F391" s="110" t="s">
        <v>280</v>
      </c>
      <c r="G391" s="108" t="s">
        <v>259</v>
      </c>
    </row>
    <row r="392" spans="1:7" x14ac:dyDescent="0.25">
      <c r="A392" s="3" t="s">
        <v>165</v>
      </c>
      <c r="B392" s="19" t="s">
        <v>117</v>
      </c>
      <c r="C392" s="19"/>
      <c r="D392" s="115" t="s">
        <v>265</v>
      </c>
      <c r="E392" s="109" t="s">
        <v>279</v>
      </c>
      <c r="F392" s="109">
        <v>2018</v>
      </c>
      <c r="G392" s="113" t="s">
        <v>281</v>
      </c>
    </row>
    <row r="393" spans="1:7" x14ac:dyDescent="0.25">
      <c r="A393" s="85">
        <v>1</v>
      </c>
      <c r="B393" s="92">
        <v>2</v>
      </c>
      <c r="C393" s="90">
        <v>3</v>
      </c>
      <c r="D393" s="88">
        <v>4</v>
      </c>
      <c r="E393" s="89">
        <v>5</v>
      </c>
      <c r="F393" s="89">
        <v>6</v>
      </c>
      <c r="G393" s="89">
        <v>7</v>
      </c>
    </row>
    <row r="394" spans="1:7" x14ac:dyDescent="0.25">
      <c r="A394" s="2"/>
      <c r="B394" s="4" t="s">
        <v>61</v>
      </c>
      <c r="C394" s="4"/>
      <c r="D394" s="29">
        <f t="shared" ref="D394:F394" si="263">D395</f>
        <v>148750</v>
      </c>
      <c r="E394" s="29">
        <f t="shared" si="263"/>
        <v>80092.899999999994</v>
      </c>
      <c r="F394" s="29">
        <f t="shared" si="263"/>
        <v>149649</v>
      </c>
      <c r="G394" s="5">
        <f t="shared" ref="G394:G423" si="264">F394/D394*100</f>
        <v>100.60436974789917</v>
      </c>
    </row>
    <row r="395" spans="1:7" x14ac:dyDescent="0.25">
      <c r="A395" s="41">
        <v>41</v>
      </c>
      <c r="B395" s="6">
        <v>410000</v>
      </c>
      <c r="C395" s="4" t="s">
        <v>71</v>
      </c>
      <c r="D395" s="29">
        <f t="shared" ref="D395" si="265">D396+D401</f>
        <v>148750</v>
      </c>
      <c r="E395" s="29">
        <f t="shared" ref="E395:F395" si="266">E396+E401</f>
        <v>80092.899999999994</v>
      </c>
      <c r="F395" s="29">
        <f t="shared" si="266"/>
        <v>149649</v>
      </c>
      <c r="G395" s="5">
        <f t="shared" si="264"/>
        <v>100.60436974789917</v>
      </c>
    </row>
    <row r="396" spans="1:7" x14ac:dyDescent="0.25">
      <c r="A396" s="41">
        <v>411000</v>
      </c>
      <c r="B396" s="6">
        <v>411000</v>
      </c>
      <c r="C396" s="4" t="s">
        <v>16</v>
      </c>
      <c r="D396" s="29">
        <f t="shared" ref="D396" si="267">D397+D398+D399+D400</f>
        <v>115700</v>
      </c>
      <c r="E396" s="29">
        <f t="shared" ref="E396:F396" si="268">E397+E398+E399+E400</f>
        <v>67696.06</v>
      </c>
      <c r="F396" s="29">
        <f t="shared" si="268"/>
        <v>118099</v>
      </c>
      <c r="G396" s="5">
        <f t="shared" si="264"/>
        <v>102.07346585998272</v>
      </c>
    </row>
    <row r="397" spans="1:7" x14ac:dyDescent="0.25">
      <c r="A397" s="2">
        <v>411100</v>
      </c>
      <c r="B397" s="7">
        <v>411100</v>
      </c>
      <c r="C397" s="2" t="s">
        <v>72</v>
      </c>
      <c r="D397" s="50">
        <v>96971</v>
      </c>
      <c r="E397" s="49">
        <v>56026.31</v>
      </c>
      <c r="F397" s="99">
        <v>98900</v>
      </c>
      <c r="G397" s="5">
        <f t="shared" si="264"/>
        <v>101.9892545193924</v>
      </c>
    </row>
    <row r="398" spans="1:7" x14ac:dyDescent="0.25">
      <c r="A398" s="2">
        <v>411200</v>
      </c>
      <c r="B398" s="2">
        <v>411200</v>
      </c>
      <c r="C398" s="2" t="s">
        <v>73</v>
      </c>
      <c r="D398" s="50">
        <v>18729</v>
      </c>
      <c r="E398" s="49">
        <v>9271.06</v>
      </c>
      <c r="F398" s="99">
        <v>16800</v>
      </c>
      <c r="G398" s="5">
        <f t="shared" si="264"/>
        <v>89.700464520262685</v>
      </c>
    </row>
    <row r="399" spans="1:7" x14ac:dyDescent="0.25">
      <c r="A399" s="2">
        <v>411300</v>
      </c>
      <c r="B399" s="2">
        <v>411100</v>
      </c>
      <c r="C399" s="2" t="s">
        <v>242</v>
      </c>
      <c r="D399" s="50">
        <v>0</v>
      </c>
      <c r="E399" s="49">
        <v>2398.69</v>
      </c>
      <c r="F399" s="99">
        <v>2399</v>
      </c>
      <c r="G399" s="5" t="e">
        <f t="shared" si="264"/>
        <v>#DIV/0!</v>
      </c>
    </row>
    <row r="400" spans="1:7" x14ac:dyDescent="0.25">
      <c r="A400" s="2">
        <v>411400</v>
      </c>
      <c r="B400" s="2">
        <v>411100</v>
      </c>
      <c r="C400" s="2" t="s">
        <v>180</v>
      </c>
      <c r="D400" s="50">
        <v>0</v>
      </c>
      <c r="E400" s="49">
        <v>0</v>
      </c>
      <c r="F400" s="49">
        <v>0</v>
      </c>
      <c r="G400" s="5" t="e">
        <f t="shared" si="264"/>
        <v>#DIV/0!</v>
      </c>
    </row>
    <row r="401" spans="1:7" x14ac:dyDescent="0.25">
      <c r="A401" s="41">
        <v>412000</v>
      </c>
      <c r="B401" s="6">
        <v>412000</v>
      </c>
      <c r="C401" s="4" t="s">
        <v>74</v>
      </c>
      <c r="D401" s="29">
        <f t="shared" ref="D401" si="269">D402+D403+D404+D405+D406+D407+D408+D409</f>
        <v>33050</v>
      </c>
      <c r="E401" s="29">
        <f t="shared" ref="E401:F401" si="270">E402+E403+E404+E405+E406+E407+E408+E409</f>
        <v>12396.84</v>
      </c>
      <c r="F401" s="29">
        <f t="shared" si="270"/>
        <v>31550</v>
      </c>
      <c r="G401" s="5">
        <f t="shared" si="264"/>
        <v>95.461422087745845</v>
      </c>
    </row>
    <row r="402" spans="1:7" x14ac:dyDescent="0.25">
      <c r="A402" s="2">
        <v>412100</v>
      </c>
      <c r="B402" s="7">
        <v>412100</v>
      </c>
      <c r="C402" s="2" t="s">
        <v>75</v>
      </c>
      <c r="D402" s="50">
        <v>0</v>
      </c>
      <c r="E402" s="49">
        <v>0</v>
      </c>
      <c r="F402" s="49">
        <v>0</v>
      </c>
      <c r="G402" s="5" t="e">
        <f t="shared" si="264"/>
        <v>#DIV/0!</v>
      </c>
    </row>
    <row r="403" spans="1:7" x14ac:dyDescent="0.25">
      <c r="A403" s="2">
        <v>412200</v>
      </c>
      <c r="B403" s="2">
        <v>412200</v>
      </c>
      <c r="C403" s="2" t="s">
        <v>76</v>
      </c>
      <c r="D403" s="50">
        <v>7000</v>
      </c>
      <c r="E403" s="49">
        <v>4610.59</v>
      </c>
      <c r="F403" s="49">
        <v>10550</v>
      </c>
      <c r="G403" s="5">
        <f t="shared" si="264"/>
        <v>150.71428571428572</v>
      </c>
    </row>
    <row r="404" spans="1:7" x14ac:dyDescent="0.25">
      <c r="A404" s="2">
        <v>412300</v>
      </c>
      <c r="B404" s="2">
        <v>412300</v>
      </c>
      <c r="C404" s="2" t="s">
        <v>77</v>
      </c>
      <c r="D404" s="50">
        <v>1500</v>
      </c>
      <c r="E404" s="49">
        <v>428.29</v>
      </c>
      <c r="F404" s="49">
        <v>1200</v>
      </c>
      <c r="G404" s="5">
        <f t="shared" si="264"/>
        <v>80</v>
      </c>
    </row>
    <row r="405" spans="1:7" x14ac:dyDescent="0.25">
      <c r="A405" s="2">
        <v>412400</v>
      </c>
      <c r="B405" s="2">
        <v>412400</v>
      </c>
      <c r="C405" s="2" t="s">
        <v>78</v>
      </c>
      <c r="D405" s="50">
        <v>18450</v>
      </c>
      <c r="E405" s="49">
        <v>5050.8100000000004</v>
      </c>
      <c r="F405" s="49">
        <v>12500</v>
      </c>
      <c r="G405" s="5">
        <f t="shared" si="264"/>
        <v>67.750677506775077</v>
      </c>
    </row>
    <row r="406" spans="1:7" x14ac:dyDescent="0.25">
      <c r="A406" s="2">
        <v>412500</v>
      </c>
      <c r="B406" s="2">
        <v>412500</v>
      </c>
      <c r="C406" s="2" t="s">
        <v>79</v>
      </c>
      <c r="D406" s="50">
        <v>700</v>
      </c>
      <c r="E406" s="49">
        <v>587.4</v>
      </c>
      <c r="F406" s="49">
        <v>900</v>
      </c>
      <c r="G406" s="5">
        <f t="shared" si="264"/>
        <v>128.57142857142858</v>
      </c>
    </row>
    <row r="407" spans="1:7" x14ac:dyDescent="0.25">
      <c r="A407" s="2">
        <v>412600</v>
      </c>
      <c r="B407" s="2">
        <v>412600</v>
      </c>
      <c r="C407" s="2" t="s">
        <v>80</v>
      </c>
      <c r="D407" s="50">
        <v>800</v>
      </c>
      <c r="E407" s="49">
        <v>0</v>
      </c>
      <c r="F407" s="49">
        <v>500</v>
      </c>
      <c r="G407" s="5">
        <f t="shared" si="264"/>
        <v>62.5</v>
      </c>
    </row>
    <row r="408" spans="1:7" x14ac:dyDescent="0.25">
      <c r="A408" s="2">
        <v>412700</v>
      </c>
      <c r="B408" s="2">
        <v>412700</v>
      </c>
      <c r="C408" s="2" t="s">
        <v>81</v>
      </c>
      <c r="D408" s="50">
        <v>2800</v>
      </c>
      <c r="E408" s="49">
        <v>1451.25</v>
      </c>
      <c r="F408" s="49">
        <v>2900</v>
      </c>
      <c r="G408" s="5">
        <f t="shared" si="264"/>
        <v>103.57142857142858</v>
      </c>
    </row>
    <row r="409" spans="1:7" x14ac:dyDescent="0.25">
      <c r="A409" s="2">
        <v>412900</v>
      </c>
      <c r="B409" s="9">
        <v>412900</v>
      </c>
      <c r="C409" s="2" t="s">
        <v>84</v>
      </c>
      <c r="D409" s="50">
        <v>1800</v>
      </c>
      <c r="E409" s="49">
        <v>268.5</v>
      </c>
      <c r="F409" s="49">
        <v>3000</v>
      </c>
      <c r="G409" s="5">
        <f t="shared" si="264"/>
        <v>166.66666666666669</v>
      </c>
    </row>
    <row r="410" spans="1:7" x14ac:dyDescent="0.25">
      <c r="A410" s="2"/>
      <c r="B410" s="4" t="s">
        <v>83</v>
      </c>
      <c r="C410" s="2"/>
      <c r="D410" s="29">
        <f t="shared" ref="D410:F410" si="271">D411</f>
        <v>6000</v>
      </c>
      <c r="E410" s="29">
        <f t="shared" si="271"/>
        <v>3049.52</v>
      </c>
      <c r="F410" s="29">
        <f t="shared" si="271"/>
        <v>13830</v>
      </c>
      <c r="G410" s="5">
        <f t="shared" si="264"/>
        <v>230.50000000000003</v>
      </c>
    </row>
    <row r="411" spans="1:7" x14ac:dyDescent="0.25">
      <c r="A411" s="41">
        <v>51</v>
      </c>
      <c r="B411" s="6">
        <v>510000</v>
      </c>
      <c r="C411" s="4" t="s">
        <v>92</v>
      </c>
      <c r="D411" s="29">
        <f t="shared" ref="D411" si="272">D412+D417</f>
        <v>6000</v>
      </c>
      <c r="E411" s="29">
        <f t="shared" ref="E411:F411" si="273">E412+E417</f>
        <v>3049.52</v>
      </c>
      <c r="F411" s="29">
        <f t="shared" si="273"/>
        <v>13830</v>
      </c>
      <c r="G411" s="5">
        <f t="shared" si="264"/>
        <v>230.50000000000003</v>
      </c>
    </row>
    <row r="412" spans="1:7" x14ac:dyDescent="0.25">
      <c r="A412" s="41">
        <v>511000</v>
      </c>
      <c r="B412" s="6">
        <v>511000</v>
      </c>
      <c r="C412" s="4" t="s">
        <v>31</v>
      </c>
      <c r="D412" s="29">
        <f t="shared" ref="D412" si="274">D413+D414+D415+D416</f>
        <v>6000</v>
      </c>
      <c r="E412" s="29">
        <f t="shared" ref="E412:F412" si="275">E413+E414+E415+E416</f>
        <v>2750</v>
      </c>
      <c r="F412" s="29">
        <f t="shared" si="275"/>
        <v>13230</v>
      </c>
      <c r="G412" s="5">
        <f t="shared" si="264"/>
        <v>220.5</v>
      </c>
    </row>
    <row r="413" spans="1:7" x14ac:dyDescent="0.25">
      <c r="A413" s="2">
        <v>511100</v>
      </c>
      <c r="B413" s="7">
        <v>511100</v>
      </c>
      <c r="C413" s="2" t="s">
        <v>93</v>
      </c>
      <c r="D413" s="50">
        <v>0</v>
      </c>
      <c r="E413" s="49">
        <v>0</v>
      </c>
      <c r="F413" s="49">
        <v>0</v>
      </c>
      <c r="G413" s="5" t="e">
        <f t="shared" si="264"/>
        <v>#DIV/0!</v>
      </c>
    </row>
    <row r="414" spans="1:7" x14ac:dyDescent="0.25">
      <c r="A414" s="2">
        <v>511200</v>
      </c>
      <c r="B414" s="2">
        <v>511200</v>
      </c>
      <c r="C414" s="2" t="s">
        <v>94</v>
      </c>
      <c r="D414" s="50">
        <v>6000</v>
      </c>
      <c r="E414" s="49">
        <v>0</v>
      </c>
      <c r="F414" s="99">
        <v>3250</v>
      </c>
      <c r="G414" s="5">
        <f t="shared" si="264"/>
        <v>54.166666666666664</v>
      </c>
    </row>
    <row r="415" spans="1:7" x14ac:dyDescent="0.25">
      <c r="A415" s="2">
        <v>511300</v>
      </c>
      <c r="B415" s="2">
        <v>511300</v>
      </c>
      <c r="C415" s="2" t="s">
        <v>95</v>
      </c>
      <c r="D415" s="50">
        <v>0</v>
      </c>
      <c r="E415" s="49">
        <v>2750</v>
      </c>
      <c r="F415" s="49">
        <v>9980</v>
      </c>
      <c r="G415" s="5" t="e">
        <f t="shared" si="264"/>
        <v>#DIV/0!</v>
      </c>
    </row>
    <row r="416" spans="1:7" x14ac:dyDescent="0.25">
      <c r="A416" s="2">
        <v>511700</v>
      </c>
      <c r="B416" s="2">
        <v>511700</v>
      </c>
      <c r="C416" s="2" t="s">
        <v>96</v>
      </c>
      <c r="D416" s="50">
        <v>0</v>
      </c>
      <c r="E416" s="49">
        <v>0</v>
      </c>
      <c r="F416" s="49">
        <v>0</v>
      </c>
      <c r="G416" s="5" t="e">
        <f t="shared" si="264"/>
        <v>#DIV/0!</v>
      </c>
    </row>
    <row r="417" spans="1:7" x14ac:dyDescent="0.25">
      <c r="A417" s="41">
        <v>516000</v>
      </c>
      <c r="B417" s="41">
        <v>516000</v>
      </c>
      <c r="C417" s="38" t="s">
        <v>33</v>
      </c>
      <c r="D417" s="31">
        <f t="shared" ref="D417:F417" si="276">D418</f>
        <v>0</v>
      </c>
      <c r="E417" s="31">
        <f t="shared" si="276"/>
        <v>299.52</v>
      </c>
      <c r="F417" s="31">
        <f t="shared" si="276"/>
        <v>600</v>
      </c>
      <c r="G417" s="5" t="e">
        <f t="shared" si="264"/>
        <v>#DIV/0!</v>
      </c>
    </row>
    <row r="418" spans="1:7" x14ac:dyDescent="0.25">
      <c r="A418" s="2">
        <v>516100</v>
      </c>
      <c r="B418" s="2">
        <v>516100</v>
      </c>
      <c r="C418" s="2" t="s">
        <v>33</v>
      </c>
      <c r="D418" s="37">
        <v>0</v>
      </c>
      <c r="E418" s="49">
        <v>299.52</v>
      </c>
      <c r="F418" s="49">
        <v>600</v>
      </c>
      <c r="G418" s="5" t="e">
        <f t="shared" si="264"/>
        <v>#DIV/0!</v>
      </c>
    </row>
    <row r="419" spans="1:7" x14ac:dyDescent="0.25">
      <c r="A419" s="41">
        <v>63</v>
      </c>
      <c r="B419" s="2"/>
      <c r="C419" s="38" t="s">
        <v>192</v>
      </c>
      <c r="D419" s="68">
        <f t="shared" ref="D419:F420" si="277">D420</f>
        <v>630</v>
      </c>
      <c r="E419" s="68">
        <f t="shared" si="277"/>
        <v>629.01</v>
      </c>
      <c r="F419" s="68">
        <f t="shared" si="277"/>
        <v>630</v>
      </c>
      <c r="G419" s="5">
        <f t="shared" si="264"/>
        <v>100</v>
      </c>
    </row>
    <row r="420" spans="1:7" x14ac:dyDescent="0.25">
      <c r="A420" s="41">
        <v>638000</v>
      </c>
      <c r="B420" s="2">
        <v>411100</v>
      </c>
      <c r="C420" s="67" t="s">
        <v>187</v>
      </c>
      <c r="D420" s="68">
        <f t="shared" si="277"/>
        <v>630</v>
      </c>
      <c r="E420" s="68">
        <f t="shared" si="277"/>
        <v>629.01</v>
      </c>
      <c r="F420" s="68">
        <f t="shared" si="277"/>
        <v>630</v>
      </c>
      <c r="G420" s="5">
        <f t="shared" si="264"/>
        <v>100</v>
      </c>
    </row>
    <row r="421" spans="1:7" x14ac:dyDescent="0.25">
      <c r="A421" s="35">
        <v>638100</v>
      </c>
      <c r="B421" s="2">
        <v>411100</v>
      </c>
      <c r="C421" s="36" t="s">
        <v>195</v>
      </c>
      <c r="D421" s="50">
        <v>630</v>
      </c>
      <c r="E421" s="49">
        <v>629.01</v>
      </c>
      <c r="F421" s="99">
        <v>630</v>
      </c>
      <c r="G421" s="5">
        <f t="shared" si="264"/>
        <v>100</v>
      </c>
    </row>
    <row r="422" spans="1:7" x14ac:dyDescent="0.25">
      <c r="A422" s="2"/>
      <c r="B422" s="2"/>
      <c r="C422" s="4" t="s">
        <v>97</v>
      </c>
      <c r="D422" s="29">
        <f t="shared" ref="D422" si="278">D394+D410</f>
        <v>154750</v>
      </c>
      <c r="E422" s="29">
        <f t="shared" ref="E422:F422" si="279">E394+E410</f>
        <v>83142.42</v>
      </c>
      <c r="F422" s="29">
        <f t="shared" si="279"/>
        <v>163479</v>
      </c>
      <c r="G422" s="5">
        <f t="shared" si="264"/>
        <v>105.64071082390953</v>
      </c>
    </row>
    <row r="423" spans="1:7" x14ac:dyDescent="0.25">
      <c r="A423" s="2"/>
      <c r="B423" s="2"/>
      <c r="C423" s="4" t="s">
        <v>196</v>
      </c>
      <c r="D423" s="29">
        <f t="shared" ref="D423" si="280">D394+D410+D419</f>
        <v>155380</v>
      </c>
      <c r="E423" s="29">
        <f t="shared" ref="E423:F423" si="281">E394+E410+E419</f>
        <v>83771.429999999993</v>
      </c>
      <c r="F423" s="29">
        <f t="shared" si="281"/>
        <v>164109</v>
      </c>
      <c r="G423" s="5">
        <f t="shared" si="264"/>
        <v>105.61784013386537</v>
      </c>
    </row>
    <row r="424" spans="1:7" x14ac:dyDescent="0.25">
      <c r="A424" s="25"/>
      <c r="B424" s="25"/>
      <c r="C424" s="12"/>
      <c r="D424" s="26"/>
      <c r="E424" s="26"/>
      <c r="F424" s="26"/>
      <c r="G424" s="26"/>
    </row>
    <row r="425" spans="1:7" x14ac:dyDescent="0.25">
      <c r="B425" s="27">
        <v>9</v>
      </c>
      <c r="C425" s="13" t="s">
        <v>125</v>
      </c>
      <c r="D425" s="34"/>
      <c r="E425" s="34"/>
      <c r="F425" s="34"/>
      <c r="G425" s="34"/>
    </row>
    <row r="426" spans="1:7" x14ac:dyDescent="0.25">
      <c r="A426" s="66" t="s">
        <v>166</v>
      </c>
      <c r="B426" s="16" t="s">
        <v>116</v>
      </c>
      <c r="C426" s="16" t="s">
        <v>119</v>
      </c>
      <c r="D426" s="114" t="s">
        <v>129</v>
      </c>
      <c r="E426" s="108" t="s">
        <v>264</v>
      </c>
      <c r="F426" s="110" t="s">
        <v>280</v>
      </c>
      <c r="G426" s="108" t="s">
        <v>259</v>
      </c>
    </row>
    <row r="427" spans="1:7" x14ac:dyDescent="0.25">
      <c r="A427" s="3" t="s">
        <v>165</v>
      </c>
      <c r="B427" s="19" t="s">
        <v>117</v>
      </c>
      <c r="C427" s="19"/>
      <c r="D427" s="115" t="s">
        <v>265</v>
      </c>
      <c r="E427" s="109" t="s">
        <v>279</v>
      </c>
      <c r="F427" s="109">
        <v>2018</v>
      </c>
      <c r="G427" s="113" t="s">
        <v>281</v>
      </c>
    </row>
    <row r="428" spans="1:7" x14ac:dyDescent="0.25">
      <c r="A428" s="85">
        <v>1</v>
      </c>
      <c r="B428" s="92">
        <v>2</v>
      </c>
      <c r="C428" s="90">
        <v>3</v>
      </c>
      <c r="D428" s="88">
        <v>4</v>
      </c>
      <c r="E428" s="89">
        <v>5</v>
      </c>
      <c r="F428" s="89">
        <v>6</v>
      </c>
      <c r="G428" s="89">
        <v>7</v>
      </c>
    </row>
    <row r="429" spans="1:7" x14ac:dyDescent="0.25">
      <c r="A429" s="2"/>
      <c r="B429" s="4" t="s">
        <v>61</v>
      </c>
      <c r="C429" s="4"/>
      <c r="D429" s="29">
        <f t="shared" ref="D429:F429" si="282">D430</f>
        <v>72500</v>
      </c>
      <c r="E429" s="29">
        <f t="shared" si="282"/>
        <v>37239.86</v>
      </c>
      <c r="F429" s="29">
        <f t="shared" si="282"/>
        <v>72500</v>
      </c>
      <c r="G429" s="5">
        <f t="shared" ref="G429:G448" si="283">F429/D429*100</f>
        <v>100</v>
      </c>
    </row>
    <row r="430" spans="1:7" x14ac:dyDescent="0.25">
      <c r="A430" s="41">
        <v>41</v>
      </c>
      <c r="B430" s="6">
        <v>410000</v>
      </c>
      <c r="C430" s="4" t="s">
        <v>71</v>
      </c>
      <c r="D430" s="29">
        <f t="shared" ref="D430" si="284">D431+D433</f>
        <v>72500</v>
      </c>
      <c r="E430" s="29">
        <f t="shared" ref="E430:F430" si="285">E431+E433</f>
        <v>37239.86</v>
      </c>
      <c r="F430" s="29">
        <f t="shared" si="285"/>
        <v>72500</v>
      </c>
      <c r="G430" s="5">
        <f t="shared" si="283"/>
        <v>100</v>
      </c>
    </row>
    <row r="431" spans="1:7" x14ac:dyDescent="0.25">
      <c r="A431" s="41">
        <v>411000</v>
      </c>
      <c r="B431" s="6">
        <v>411000</v>
      </c>
      <c r="C431" s="4" t="s">
        <v>16</v>
      </c>
      <c r="D431" s="29">
        <f t="shared" ref="D431:F431" si="286">D432</f>
        <v>10500</v>
      </c>
      <c r="E431" s="29">
        <f t="shared" si="286"/>
        <v>7474</v>
      </c>
      <c r="F431" s="29">
        <f t="shared" si="286"/>
        <v>14700</v>
      </c>
      <c r="G431" s="5">
        <f t="shared" si="283"/>
        <v>140</v>
      </c>
    </row>
    <row r="432" spans="1:7" x14ac:dyDescent="0.25">
      <c r="A432" s="2">
        <v>411200</v>
      </c>
      <c r="B432" s="2">
        <v>411200</v>
      </c>
      <c r="C432" s="2" t="s">
        <v>73</v>
      </c>
      <c r="D432" s="50">
        <v>10500</v>
      </c>
      <c r="E432" s="49">
        <v>7474</v>
      </c>
      <c r="F432" s="99">
        <v>14700</v>
      </c>
      <c r="G432" s="5">
        <f t="shared" si="283"/>
        <v>140</v>
      </c>
    </row>
    <row r="433" spans="1:7" x14ac:dyDescent="0.25">
      <c r="A433" s="41">
        <v>412000</v>
      </c>
      <c r="B433" s="6">
        <v>412000</v>
      </c>
      <c r="C433" s="4" t="s">
        <v>74</v>
      </c>
      <c r="D433" s="29">
        <f t="shared" ref="D433" si="287">D434+D435+D436+D437+D438+D439+D440+D441</f>
        <v>62000</v>
      </c>
      <c r="E433" s="29">
        <f t="shared" ref="E433:F433" si="288">E434+E435+E436+E437+E438+E439+E440+E441</f>
        <v>29765.86</v>
      </c>
      <c r="F433" s="29">
        <f t="shared" si="288"/>
        <v>57800</v>
      </c>
      <c r="G433" s="5">
        <f t="shared" si="283"/>
        <v>93.225806451612897</v>
      </c>
    </row>
    <row r="434" spans="1:7" x14ac:dyDescent="0.25">
      <c r="A434" s="2">
        <v>412100</v>
      </c>
      <c r="B434" s="7">
        <v>412100</v>
      </c>
      <c r="C434" s="2" t="s">
        <v>75</v>
      </c>
      <c r="D434" s="37">
        <v>0</v>
      </c>
      <c r="E434" s="49">
        <v>0</v>
      </c>
      <c r="F434" s="49">
        <v>0</v>
      </c>
      <c r="G434" s="5" t="e">
        <f t="shared" si="283"/>
        <v>#DIV/0!</v>
      </c>
    </row>
    <row r="435" spans="1:7" x14ac:dyDescent="0.25">
      <c r="A435" s="2">
        <v>412200</v>
      </c>
      <c r="B435" s="2">
        <v>412200</v>
      </c>
      <c r="C435" s="2" t="s">
        <v>76</v>
      </c>
      <c r="D435" s="50">
        <v>41000</v>
      </c>
      <c r="E435" s="49">
        <v>22688.89</v>
      </c>
      <c r="F435" s="49">
        <v>38000</v>
      </c>
      <c r="G435" s="5">
        <f t="shared" si="283"/>
        <v>92.682926829268297</v>
      </c>
    </row>
    <row r="436" spans="1:7" x14ac:dyDescent="0.25">
      <c r="A436" s="2">
        <v>412300</v>
      </c>
      <c r="B436" s="2">
        <v>412300</v>
      </c>
      <c r="C436" s="2" t="s">
        <v>77</v>
      </c>
      <c r="D436" s="50">
        <v>5000</v>
      </c>
      <c r="E436" s="49">
        <v>1790.6</v>
      </c>
      <c r="F436" s="49">
        <v>4500</v>
      </c>
      <c r="G436" s="5">
        <f t="shared" si="283"/>
        <v>90</v>
      </c>
    </row>
    <row r="437" spans="1:7" x14ac:dyDescent="0.25">
      <c r="A437" s="2">
        <v>412400</v>
      </c>
      <c r="B437" s="2">
        <v>412400</v>
      </c>
      <c r="C437" s="2" t="s">
        <v>78</v>
      </c>
      <c r="D437" s="50">
        <v>2000</v>
      </c>
      <c r="E437" s="49">
        <v>632.94000000000005</v>
      </c>
      <c r="F437" s="49">
        <v>1500</v>
      </c>
      <c r="G437" s="5">
        <f t="shared" si="283"/>
        <v>75</v>
      </c>
    </row>
    <row r="438" spans="1:7" x14ac:dyDescent="0.25">
      <c r="A438" s="2">
        <v>412500</v>
      </c>
      <c r="B438" s="2">
        <v>412500</v>
      </c>
      <c r="C438" s="2" t="s">
        <v>79</v>
      </c>
      <c r="D438" s="50">
        <v>4000</v>
      </c>
      <c r="E438" s="49">
        <v>1329.65</v>
      </c>
      <c r="F438" s="49">
        <v>4000</v>
      </c>
      <c r="G438" s="5">
        <f t="shared" si="283"/>
        <v>100</v>
      </c>
    </row>
    <row r="439" spans="1:7" x14ac:dyDescent="0.25">
      <c r="A439" s="2">
        <v>412600</v>
      </c>
      <c r="B439" s="2">
        <v>412600</v>
      </c>
      <c r="C439" s="2" t="s">
        <v>80</v>
      </c>
      <c r="D439" s="50">
        <v>3500</v>
      </c>
      <c r="E439" s="49">
        <v>1800.8</v>
      </c>
      <c r="F439" s="49">
        <v>3800</v>
      </c>
      <c r="G439" s="5">
        <f t="shared" si="283"/>
        <v>108.57142857142857</v>
      </c>
    </row>
    <row r="440" spans="1:7" x14ac:dyDescent="0.25">
      <c r="A440" s="2">
        <v>412700</v>
      </c>
      <c r="B440" s="2">
        <v>412700</v>
      </c>
      <c r="C440" s="2" t="s">
        <v>81</v>
      </c>
      <c r="D440" s="50">
        <v>4000</v>
      </c>
      <c r="E440" s="49">
        <v>225.4</v>
      </c>
      <c r="F440" s="49">
        <v>3500</v>
      </c>
      <c r="G440" s="5">
        <f t="shared" si="283"/>
        <v>87.5</v>
      </c>
    </row>
    <row r="441" spans="1:7" x14ac:dyDescent="0.25">
      <c r="A441" s="2">
        <v>412900</v>
      </c>
      <c r="B441" s="9">
        <v>412900</v>
      </c>
      <c r="C441" s="2" t="s">
        <v>84</v>
      </c>
      <c r="D441" s="50">
        <v>2500</v>
      </c>
      <c r="E441" s="49">
        <v>1297.58</v>
      </c>
      <c r="F441" s="49">
        <v>2500</v>
      </c>
      <c r="G441" s="5">
        <f t="shared" si="283"/>
        <v>100</v>
      </c>
    </row>
    <row r="442" spans="1:7" x14ac:dyDescent="0.25">
      <c r="A442" s="2"/>
      <c r="B442" s="4" t="s">
        <v>83</v>
      </c>
      <c r="C442" s="2"/>
      <c r="D442" s="29">
        <f t="shared" ref="D442:F443" si="289">D443</f>
        <v>52000</v>
      </c>
      <c r="E442" s="29">
        <f t="shared" si="289"/>
        <v>0</v>
      </c>
      <c r="F442" s="29">
        <f t="shared" si="289"/>
        <v>2000</v>
      </c>
      <c r="G442" s="5">
        <f t="shared" si="283"/>
        <v>3.8461538461538463</v>
      </c>
    </row>
    <row r="443" spans="1:7" x14ac:dyDescent="0.25">
      <c r="A443" s="41">
        <v>51</v>
      </c>
      <c r="B443" s="6">
        <v>510000</v>
      </c>
      <c r="C443" s="4" t="s">
        <v>92</v>
      </c>
      <c r="D443" s="29">
        <f t="shared" si="289"/>
        <v>52000</v>
      </c>
      <c r="E443" s="29">
        <f t="shared" si="289"/>
        <v>0</v>
      </c>
      <c r="F443" s="29">
        <f t="shared" si="289"/>
        <v>2000</v>
      </c>
      <c r="G443" s="5">
        <f t="shared" si="283"/>
        <v>3.8461538461538463</v>
      </c>
    </row>
    <row r="444" spans="1:7" x14ac:dyDescent="0.25">
      <c r="A444" s="41">
        <v>511000</v>
      </c>
      <c r="B444" s="6">
        <v>511000</v>
      </c>
      <c r="C444" s="4" t="s">
        <v>31</v>
      </c>
      <c r="D444" s="29">
        <f t="shared" ref="D444" si="290">D445+D446+D447</f>
        <v>52000</v>
      </c>
      <c r="E444" s="29">
        <f t="shared" ref="E444:F444" si="291">E445+E446+E447</f>
        <v>0</v>
      </c>
      <c r="F444" s="29">
        <f t="shared" si="291"/>
        <v>2000</v>
      </c>
      <c r="G444" s="5">
        <f t="shared" si="283"/>
        <v>3.8461538461538463</v>
      </c>
    </row>
    <row r="445" spans="1:7" x14ac:dyDescent="0.25">
      <c r="A445" s="2">
        <v>511200</v>
      </c>
      <c r="B445" s="2">
        <v>511200</v>
      </c>
      <c r="C445" s="2" t="s">
        <v>94</v>
      </c>
      <c r="D445" s="37">
        <v>50000</v>
      </c>
      <c r="E445" s="49">
        <v>0</v>
      </c>
      <c r="F445" s="99">
        <v>0</v>
      </c>
      <c r="G445" s="5">
        <f t="shared" si="283"/>
        <v>0</v>
      </c>
    </row>
    <row r="446" spans="1:7" x14ac:dyDescent="0.25">
      <c r="A446" s="2">
        <v>511300</v>
      </c>
      <c r="B446" s="2">
        <v>511300</v>
      </c>
      <c r="C446" s="2" t="s">
        <v>95</v>
      </c>
      <c r="D446" s="50">
        <v>2000</v>
      </c>
      <c r="E446" s="49">
        <v>0</v>
      </c>
      <c r="F446" s="49">
        <v>2000</v>
      </c>
      <c r="G446" s="5">
        <f t="shared" si="283"/>
        <v>100</v>
      </c>
    </row>
    <row r="447" spans="1:7" x14ac:dyDescent="0.25">
      <c r="A447" s="2">
        <v>511700</v>
      </c>
      <c r="B447" s="2">
        <v>511700</v>
      </c>
      <c r="C447" s="2" t="s">
        <v>96</v>
      </c>
      <c r="D447" s="33">
        <v>0</v>
      </c>
      <c r="E447" s="49">
        <v>0</v>
      </c>
      <c r="F447" s="49">
        <v>0</v>
      </c>
      <c r="G447" s="5" t="e">
        <f t="shared" si="283"/>
        <v>#DIV/0!</v>
      </c>
    </row>
    <row r="448" spans="1:7" x14ac:dyDescent="0.25">
      <c r="A448" s="2"/>
      <c r="B448" s="2"/>
      <c r="C448" s="4" t="s">
        <v>97</v>
      </c>
      <c r="D448" s="5">
        <f t="shared" ref="D448" si="292">D429+D442</f>
        <v>124500</v>
      </c>
      <c r="E448" s="5">
        <f t="shared" ref="E448:F448" si="293">E429+E442</f>
        <v>37239.86</v>
      </c>
      <c r="F448" s="5">
        <f t="shared" si="293"/>
        <v>74500</v>
      </c>
      <c r="G448" s="5">
        <f t="shared" si="283"/>
        <v>59.839357429718874</v>
      </c>
    </row>
    <row r="449" spans="1:7" x14ac:dyDescent="0.25">
      <c r="A449" s="25"/>
      <c r="B449" s="25"/>
      <c r="C449" s="12"/>
      <c r="D449" s="26"/>
      <c r="E449" s="34"/>
      <c r="F449" s="34"/>
      <c r="G449" s="34"/>
    </row>
    <row r="450" spans="1:7" x14ac:dyDescent="0.25">
      <c r="B450" s="28">
        <v>10</v>
      </c>
      <c r="C450" s="13" t="s">
        <v>126</v>
      </c>
      <c r="D450" s="34"/>
      <c r="E450" s="34"/>
      <c r="F450" s="34"/>
      <c r="G450" s="34"/>
    </row>
    <row r="451" spans="1:7" x14ac:dyDescent="0.25">
      <c r="A451" s="66" t="s">
        <v>166</v>
      </c>
      <c r="B451" s="16" t="s">
        <v>116</v>
      </c>
      <c r="C451" s="83" t="s">
        <v>119</v>
      </c>
      <c r="D451" s="114" t="s">
        <v>129</v>
      </c>
      <c r="E451" s="108" t="s">
        <v>264</v>
      </c>
      <c r="F451" s="110" t="s">
        <v>280</v>
      </c>
      <c r="G451" s="108" t="s">
        <v>259</v>
      </c>
    </row>
    <row r="452" spans="1:7" x14ac:dyDescent="0.25">
      <c r="A452" s="3" t="s">
        <v>165</v>
      </c>
      <c r="B452" s="19" t="s">
        <v>117</v>
      </c>
      <c r="C452" s="84"/>
      <c r="D452" s="115" t="s">
        <v>265</v>
      </c>
      <c r="E452" s="109" t="s">
        <v>279</v>
      </c>
      <c r="F452" s="109">
        <v>2018</v>
      </c>
      <c r="G452" s="113" t="s">
        <v>281</v>
      </c>
    </row>
    <row r="453" spans="1:7" x14ac:dyDescent="0.25">
      <c r="A453" s="85">
        <v>1</v>
      </c>
      <c r="B453" s="92">
        <v>2</v>
      </c>
      <c r="C453" s="90">
        <v>3</v>
      </c>
      <c r="D453" s="88">
        <v>4</v>
      </c>
      <c r="E453" s="89">
        <v>5</v>
      </c>
      <c r="F453" s="89">
        <v>6</v>
      </c>
      <c r="G453" s="89">
        <v>7</v>
      </c>
    </row>
    <row r="454" spans="1:7" x14ac:dyDescent="0.25">
      <c r="A454" s="2"/>
      <c r="B454" s="4" t="s">
        <v>61</v>
      </c>
      <c r="C454" s="4"/>
      <c r="D454" s="29">
        <f t="shared" ref="D454:F454" si="294">D455</f>
        <v>8650</v>
      </c>
      <c r="E454" s="29">
        <f t="shared" si="294"/>
        <v>3694.8900000000003</v>
      </c>
      <c r="F454" s="29">
        <f t="shared" si="294"/>
        <v>8350</v>
      </c>
      <c r="G454" s="5">
        <f t="shared" ref="G454:G473" si="295">F454/D454*100</f>
        <v>96.531791907514446</v>
      </c>
    </row>
    <row r="455" spans="1:7" x14ac:dyDescent="0.25">
      <c r="A455" s="41">
        <v>41</v>
      </c>
      <c r="B455" s="6">
        <v>410000</v>
      </c>
      <c r="C455" s="4" t="s">
        <v>71</v>
      </c>
      <c r="D455" s="29">
        <f t="shared" ref="D455" si="296">D456+D458</f>
        <v>8650</v>
      </c>
      <c r="E455" s="29">
        <f t="shared" ref="E455:F455" si="297">E456+E458</f>
        <v>3694.8900000000003</v>
      </c>
      <c r="F455" s="29">
        <f t="shared" si="297"/>
        <v>8350</v>
      </c>
      <c r="G455" s="5">
        <f t="shared" si="295"/>
        <v>96.531791907514446</v>
      </c>
    </row>
    <row r="456" spans="1:7" x14ac:dyDescent="0.25">
      <c r="A456" s="41">
        <v>411000</v>
      </c>
      <c r="B456" s="6"/>
      <c r="C456" s="4" t="s">
        <v>16</v>
      </c>
      <c r="D456" s="29">
        <f t="shared" ref="D456:F456" si="298">D457</f>
        <v>400</v>
      </c>
      <c r="E456" s="29">
        <f t="shared" si="298"/>
        <v>200</v>
      </c>
      <c r="F456" s="29">
        <f t="shared" si="298"/>
        <v>400</v>
      </c>
      <c r="G456" s="5">
        <f t="shared" si="295"/>
        <v>100</v>
      </c>
    </row>
    <row r="457" spans="1:7" x14ac:dyDescent="0.25">
      <c r="A457" s="10">
        <v>411200</v>
      </c>
      <c r="B457" s="6"/>
      <c r="C457" s="2" t="s">
        <v>73</v>
      </c>
      <c r="D457" s="30">
        <v>400</v>
      </c>
      <c r="E457" s="30">
        <v>200</v>
      </c>
      <c r="F457" s="30">
        <v>400</v>
      </c>
      <c r="G457" s="5">
        <f t="shared" si="295"/>
        <v>100</v>
      </c>
    </row>
    <row r="458" spans="1:7" x14ac:dyDescent="0.25">
      <c r="A458" s="41">
        <v>412000</v>
      </c>
      <c r="B458" s="6">
        <v>412000</v>
      </c>
      <c r="C458" s="4" t="s">
        <v>74</v>
      </c>
      <c r="D458" s="29">
        <f t="shared" ref="D458" si="299">D459+D460+D461+D462+D463+D464+D465+D466</f>
        <v>8250</v>
      </c>
      <c r="E458" s="29">
        <f t="shared" ref="E458:F458" si="300">E459+E460+E461+E462+E463+E464+E465+E466</f>
        <v>3494.8900000000003</v>
      </c>
      <c r="F458" s="29">
        <f t="shared" si="300"/>
        <v>7950</v>
      </c>
      <c r="G458" s="5">
        <f t="shared" si="295"/>
        <v>96.36363636363636</v>
      </c>
    </row>
    <row r="459" spans="1:7" x14ac:dyDescent="0.25">
      <c r="A459" s="2">
        <v>412100</v>
      </c>
      <c r="B459" s="7">
        <v>412100</v>
      </c>
      <c r="C459" s="2" t="s">
        <v>75</v>
      </c>
      <c r="D459" s="37">
        <v>0</v>
      </c>
      <c r="E459" s="49">
        <v>0</v>
      </c>
      <c r="F459" s="49">
        <v>0</v>
      </c>
      <c r="G459" s="5" t="e">
        <f t="shared" si="295"/>
        <v>#DIV/0!</v>
      </c>
    </row>
    <row r="460" spans="1:7" x14ac:dyDescent="0.25">
      <c r="A460" s="2">
        <v>412200</v>
      </c>
      <c r="B460" s="2">
        <v>412200</v>
      </c>
      <c r="C460" s="2" t="s">
        <v>76</v>
      </c>
      <c r="D460" s="50">
        <v>3400</v>
      </c>
      <c r="E460" s="49">
        <v>742.25</v>
      </c>
      <c r="F460" s="49">
        <v>3100</v>
      </c>
      <c r="G460" s="5">
        <f t="shared" si="295"/>
        <v>91.17647058823529</v>
      </c>
    </row>
    <row r="461" spans="1:7" x14ac:dyDescent="0.25">
      <c r="A461" s="2">
        <v>412300</v>
      </c>
      <c r="B461" s="2">
        <v>412300</v>
      </c>
      <c r="C461" s="2" t="s">
        <v>77</v>
      </c>
      <c r="D461" s="50">
        <v>900</v>
      </c>
      <c r="E461" s="49">
        <v>378.94</v>
      </c>
      <c r="F461" s="49">
        <v>600</v>
      </c>
      <c r="G461" s="5">
        <f t="shared" si="295"/>
        <v>66.666666666666657</v>
      </c>
    </row>
    <row r="462" spans="1:7" x14ac:dyDescent="0.25">
      <c r="A462" s="2">
        <v>412400</v>
      </c>
      <c r="B462" s="2">
        <v>412400</v>
      </c>
      <c r="C462" s="2" t="s">
        <v>78</v>
      </c>
      <c r="D462" s="50">
        <v>0</v>
      </c>
      <c r="E462" s="49">
        <v>0</v>
      </c>
      <c r="F462" s="49">
        <v>0</v>
      </c>
      <c r="G462" s="5" t="e">
        <f t="shared" si="295"/>
        <v>#DIV/0!</v>
      </c>
    </row>
    <row r="463" spans="1:7" x14ac:dyDescent="0.25">
      <c r="A463" s="2">
        <v>412500</v>
      </c>
      <c r="B463" s="2">
        <v>412500</v>
      </c>
      <c r="C463" s="2" t="s">
        <v>79</v>
      </c>
      <c r="D463" s="50">
        <v>350</v>
      </c>
      <c r="E463" s="49">
        <v>0</v>
      </c>
      <c r="F463" s="49">
        <v>150</v>
      </c>
      <c r="G463" s="5">
        <f t="shared" si="295"/>
        <v>42.857142857142854</v>
      </c>
    </row>
    <row r="464" spans="1:7" x14ac:dyDescent="0.25">
      <c r="A464" s="2">
        <v>412600</v>
      </c>
      <c r="B464" s="2">
        <v>412600</v>
      </c>
      <c r="C464" s="2" t="s">
        <v>80</v>
      </c>
      <c r="D464" s="50">
        <v>600</v>
      </c>
      <c r="E464" s="49">
        <v>400</v>
      </c>
      <c r="F464" s="49">
        <v>600</v>
      </c>
      <c r="G464" s="5">
        <f t="shared" si="295"/>
        <v>100</v>
      </c>
    </row>
    <row r="465" spans="1:7" x14ac:dyDescent="0.25">
      <c r="A465" s="2">
        <v>412700</v>
      </c>
      <c r="B465" s="2">
        <v>412700</v>
      </c>
      <c r="C465" s="2" t="s">
        <v>81</v>
      </c>
      <c r="D465" s="50">
        <v>1950</v>
      </c>
      <c r="E465" s="49">
        <v>774</v>
      </c>
      <c r="F465" s="49">
        <v>1800</v>
      </c>
      <c r="G465" s="5">
        <f t="shared" si="295"/>
        <v>92.307692307692307</v>
      </c>
    </row>
    <row r="466" spans="1:7" x14ac:dyDescent="0.25">
      <c r="A466" s="2">
        <v>412900</v>
      </c>
      <c r="B466" s="9">
        <v>412900</v>
      </c>
      <c r="C466" s="2" t="s">
        <v>84</v>
      </c>
      <c r="D466" s="50">
        <v>1050</v>
      </c>
      <c r="E466" s="49">
        <v>1199.7</v>
      </c>
      <c r="F466" s="49">
        <v>1700</v>
      </c>
      <c r="G466" s="5">
        <f t="shared" si="295"/>
        <v>161.9047619047619</v>
      </c>
    </row>
    <row r="467" spans="1:7" x14ac:dyDescent="0.25">
      <c r="A467" s="2"/>
      <c r="B467" s="4" t="s">
        <v>83</v>
      </c>
      <c r="C467" s="2"/>
      <c r="D467" s="29">
        <f t="shared" ref="D467:F468" si="301">D468</f>
        <v>1000</v>
      </c>
      <c r="E467" s="29">
        <f t="shared" si="301"/>
        <v>477.5</v>
      </c>
      <c r="F467" s="29">
        <f t="shared" si="301"/>
        <v>5457</v>
      </c>
      <c r="G467" s="5">
        <f t="shared" si="295"/>
        <v>545.69999999999993</v>
      </c>
    </row>
    <row r="468" spans="1:7" x14ac:dyDescent="0.25">
      <c r="A468" s="41">
        <v>51</v>
      </c>
      <c r="B468" s="6">
        <v>510000</v>
      </c>
      <c r="C468" s="4" t="s">
        <v>92</v>
      </c>
      <c r="D468" s="29">
        <f t="shared" si="301"/>
        <v>1000</v>
      </c>
      <c r="E468" s="29">
        <f t="shared" si="301"/>
        <v>477.5</v>
      </c>
      <c r="F468" s="29">
        <f t="shared" si="301"/>
        <v>5457</v>
      </c>
      <c r="G468" s="5">
        <f t="shared" si="295"/>
        <v>545.69999999999993</v>
      </c>
    </row>
    <row r="469" spans="1:7" x14ac:dyDescent="0.25">
      <c r="A469" s="41">
        <v>511000</v>
      </c>
      <c r="B469" s="6">
        <v>511000</v>
      </c>
      <c r="C469" s="4" t="s">
        <v>31</v>
      </c>
      <c r="D469" s="29">
        <f t="shared" ref="D469" si="302">+D470+D471+D472</f>
        <v>1000</v>
      </c>
      <c r="E469" s="29">
        <f t="shared" ref="E469:F469" si="303">+E470+E471+E472</f>
        <v>477.5</v>
      </c>
      <c r="F469" s="29">
        <f t="shared" si="303"/>
        <v>5457</v>
      </c>
      <c r="G469" s="5">
        <f t="shared" si="295"/>
        <v>545.69999999999993</v>
      </c>
    </row>
    <row r="470" spans="1:7" x14ac:dyDescent="0.25">
      <c r="A470" s="2">
        <v>511200</v>
      </c>
      <c r="B470" s="2">
        <v>511200</v>
      </c>
      <c r="C470" s="2" t="s">
        <v>94</v>
      </c>
      <c r="D470" s="37">
        <v>0</v>
      </c>
      <c r="E470" s="49">
        <v>0</v>
      </c>
      <c r="F470" s="49">
        <v>4157</v>
      </c>
      <c r="G470" s="5" t="e">
        <f t="shared" si="295"/>
        <v>#DIV/0!</v>
      </c>
    </row>
    <row r="471" spans="1:7" x14ac:dyDescent="0.25">
      <c r="A471" s="2">
        <v>511300</v>
      </c>
      <c r="B471" s="2">
        <v>511300</v>
      </c>
      <c r="C471" s="2" t="s">
        <v>95</v>
      </c>
      <c r="D471" s="50">
        <v>1000</v>
      </c>
      <c r="E471" s="49">
        <v>477.5</v>
      </c>
      <c r="F471" s="49">
        <v>1300</v>
      </c>
      <c r="G471" s="5">
        <f t="shared" si="295"/>
        <v>130</v>
      </c>
    </row>
    <row r="472" spans="1:7" x14ac:dyDescent="0.25">
      <c r="A472" s="2">
        <v>511700</v>
      </c>
      <c r="B472" s="2">
        <v>511700</v>
      </c>
      <c r="C472" s="2" t="s">
        <v>96</v>
      </c>
      <c r="D472" s="33">
        <v>0</v>
      </c>
      <c r="E472" s="49">
        <v>0</v>
      </c>
      <c r="F472" s="49">
        <v>0</v>
      </c>
      <c r="G472" s="5" t="e">
        <f t="shared" si="295"/>
        <v>#DIV/0!</v>
      </c>
    </row>
    <row r="473" spans="1:7" x14ac:dyDescent="0.25">
      <c r="A473" s="2"/>
      <c r="B473" s="2"/>
      <c r="C473" s="4" t="s">
        <v>97</v>
      </c>
      <c r="D473" s="5">
        <f t="shared" ref="D473" si="304">D454+D467</f>
        <v>9650</v>
      </c>
      <c r="E473" s="5">
        <f t="shared" ref="E473:F473" si="305">E454+E467</f>
        <v>4172.3900000000003</v>
      </c>
      <c r="F473" s="5">
        <f t="shared" si="305"/>
        <v>13807</v>
      </c>
      <c r="G473" s="5">
        <f t="shared" si="295"/>
        <v>143.07772020725389</v>
      </c>
    </row>
    <row r="474" spans="1:7" x14ac:dyDescent="0.25">
      <c r="A474" s="25"/>
      <c r="B474" s="25"/>
      <c r="C474" s="12"/>
      <c r="D474" s="26"/>
      <c r="E474" s="26"/>
      <c r="F474" s="26"/>
      <c r="G474" s="26"/>
    </row>
    <row r="475" spans="1:7" x14ac:dyDescent="0.25">
      <c r="A475" s="25"/>
      <c r="B475" s="25"/>
      <c r="C475" s="12"/>
      <c r="D475" s="26"/>
      <c r="E475" s="26"/>
      <c r="F475" s="26"/>
      <c r="G475" s="26"/>
    </row>
    <row r="476" spans="1:7" x14ac:dyDescent="0.25">
      <c r="B476" s="25"/>
      <c r="C476" s="12"/>
      <c r="D476" s="34"/>
      <c r="E476" s="34"/>
      <c r="F476" s="34"/>
      <c r="G476" s="34"/>
    </row>
    <row r="477" spans="1:7" x14ac:dyDescent="0.25">
      <c r="B477" s="12">
        <v>11</v>
      </c>
      <c r="C477" s="12" t="s">
        <v>127</v>
      </c>
      <c r="D477" s="34"/>
      <c r="E477" s="34"/>
      <c r="F477" s="34"/>
      <c r="G477" s="34"/>
    </row>
    <row r="478" spans="1:7" x14ac:dyDescent="0.25">
      <c r="A478" s="66" t="s">
        <v>166</v>
      </c>
      <c r="B478" s="16" t="s">
        <v>116</v>
      </c>
      <c r="C478" s="83" t="s">
        <v>119</v>
      </c>
      <c r="D478" s="114" t="s">
        <v>129</v>
      </c>
      <c r="E478" s="108" t="s">
        <v>264</v>
      </c>
      <c r="F478" s="110" t="s">
        <v>280</v>
      </c>
      <c r="G478" s="108" t="s">
        <v>259</v>
      </c>
    </row>
    <row r="479" spans="1:7" x14ac:dyDescent="0.25">
      <c r="A479" s="3" t="s">
        <v>164</v>
      </c>
      <c r="B479" s="19" t="s">
        <v>117</v>
      </c>
      <c r="C479" s="84"/>
      <c r="D479" s="115" t="s">
        <v>265</v>
      </c>
      <c r="E479" s="109" t="s">
        <v>279</v>
      </c>
      <c r="F479" s="109">
        <v>2018</v>
      </c>
      <c r="G479" s="113" t="s">
        <v>281</v>
      </c>
    </row>
    <row r="480" spans="1:7" x14ac:dyDescent="0.25">
      <c r="A480" s="85">
        <v>1</v>
      </c>
      <c r="B480" s="92">
        <v>2</v>
      </c>
      <c r="C480" s="90">
        <v>3</v>
      </c>
      <c r="D480" s="88">
        <v>4</v>
      </c>
      <c r="E480" s="89">
        <v>5</v>
      </c>
      <c r="F480" s="89">
        <v>6</v>
      </c>
      <c r="G480" s="89">
        <v>7</v>
      </c>
    </row>
    <row r="481" spans="1:7" x14ac:dyDescent="0.25">
      <c r="A481" s="2"/>
      <c r="B481" s="4" t="s">
        <v>61</v>
      </c>
      <c r="C481" s="4"/>
      <c r="D481" s="29">
        <f t="shared" ref="D481" si="306">D482+D512</f>
        <v>653397</v>
      </c>
      <c r="E481" s="29">
        <f t="shared" ref="E481:F481" si="307">E482+E512</f>
        <v>356291.2</v>
      </c>
      <c r="F481" s="29">
        <f t="shared" si="307"/>
        <v>773297</v>
      </c>
      <c r="G481" s="5">
        <f t="shared" ref="G481:G514" si="308">F481/D481*100</f>
        <v>118.35025260293513</v>
      </c>
    </row>
    <row r="482" spans="1:7" x14ac:dyDescent="0.25">
      <c r="A482" s="41">
        <v>41</v>
      </c>
      <c r="B482" s="6">
        <v>410000</v>
      </c>
      <c r="C482" s="4" t="s">
        <v>71</v>
      </c>
      <c r="D482" s="29">
        <f t="shared" ref="D482" si="309">D483+D485+D507</f>
        <v>601397</v>
      </c>
      <c r="E482" s="29">
        <f t="shared" ref="E482:F482" si="310">E483+E485+E507</f>
        <v>327489.75</v>
      </c>
      <c r="F482" s="29">
        <f t="shared" si="310"/>
        <v>721297</v>
      </c>
      <c r="G482" s="5">
        <f t="shared" si="308"/>
        <v>119.93691355294422</v>
      </c>
    </row>
    <row r="483" spans="1:7" x14ac:dyDescent="0.25">
      <c r="A483" s="41">
        <v>414000</v>
      </c>
      <c r="B483" s="6">
        <v>414000</v>
      </c>
      <c r="C483" s="4" t="s">
        <v>19</v>
      </c>
      <c r="D483" s="29">
        <f t="shared" ref="D483:F483" si="311">D484</f>
        <v>20000</v>
      </c>
      <c r="E483" s="29">
        <f t="shared" si="311"/>
        <v>7000</v>
      </c>
      <c r="F483" s="29">
        <f t="shared" si="311"/>
        <v>20000</v>
      </c>
      <c r="G483" s="5">
        <f t="shared" si="308"/>
        <v>100</v>
      </c>
    </row>
    <row r="484" spans="1:7" x14ac:dyDescent="0.25">
      <c r="A484" s="2">
        <v>414100</v>
      </c>
      <c r="B484" s="7">
        <v>414100</v>
      </c>
      <c r="C484" s="2" t="s">
        <v>235</v>
      </c>
      <c r="D484" s="50">
        <v>20000</v>
      </c>
      <c r="E484" s="49">
        <v>7000</v>
      </c>
      <c r="F484" s="49">
        <v>20000</v>
      </c>
      <c r="G484" s="5">
        <f t="shared" si="308"/>
        <v>100</v>
      </c>
    </row>
    <row r="485" spans="1:7" x14ac:dyDescent="0.25">
      <c r="A485" s="41">
        <v>415000</v>
      </c>
      <c r="B485" s="6">
        <v>415000</v>
      </c>
      <c r="C485" s="4" t="s">
        <v>12</v>
      </c>
      <c r="D485" s="29">
        <f t="shared" ref="D485:F485" si="312">D486</f>
        <v>360397</v>
      </c>
      <c r="E485" s="29">
        <f t="shared" si="312"/>
        <v>198984.25</v>
      </c>
      <c r="F485" s="29">
        <f t="shared" si="312"/>
        <v>480297</v>
      </c>
      <c r="G485" s="5">
        <f t="shared" si="308"/>
        <v>133.26886738790833</v>
      </c>
    </row>
    <row r="486" spans="1:7" x14ac:dyDescent="0.25">
      <c r="A486" s="41">
        <v>415200</v>
      </c>
      <c r="B486" s="41">
        <v>415200</v>
      </c>
      <c r="C486" s="72" t="s">
        <v>89</v>
      </c>
      <c r="D486" s="68">
        <f t="shared" ref="D486" si="313">SUM(D487:D506)</f>
        <v>360397</v>
      </c>
      <c r="E486" s="68">
        <f>SUM(E487:E506)</f>
        <v>198984.25</v>
      </c>
      <c r="F486" s="68">
        <f t="shared" ref="F486" si="314">SUM(F487:F506)</f>
        <v>480297</v>
      </c>
      <c r="G486" s="5">
        <f t="shared" si="308"/>
        <v>133.26886738790833</v>
      </c>
    </row>
    <row r="487" spans="1:7" x14ac:dyDescent="0.25">
      <c r="A487" s="2">
        <v>415211</v>
      </c>
      <c r="B487" s="7">
        <v>415211</v>
      </c>
      <c r="C487" s="2" t="s">
        <v>203</v>
      </c>
      <c r="D487" s="39">
        <v>22797</v>
      </c>
      <c r="E487" s="49">
        <v>10850.26</v>
      </c>
      <c r="F487" s="49">
        <v>22797</v>
      </c>
      <c r="G487" s="5">
        <f t="shared" si="308"/>
        <v>100</v>
      </c>
    </row>
    <row r="488" spans="1:7" x14ac:dyDescent="0.25">
      <c r="A488" s="2">
        <v>415212</v>
      </c>
      <c r="B488" s="7">
        <v>415212</v>
      </c>
      <c r="C488" s="2" t="s">
        <v>204</v>
      </c>
      <c r="D488" s="30">
        <v>10000</v>
      </c>
      <c r="E488" s="49">
        <v>5488.15</v>
      </c>
      <c r="F488" s="49">
        <v>10000</v>
      </c>
      <c r="G488" s="5">
        <f t="shared" si="308"/>
        <v>100</v>
      </c>
    </row>
    <row r="489" spans="1:7" x14ac:dyDescent="0.25">
      <c r="A489" s="2">
        <v>415213</v>
      </c>
      <c r="B489" s="7">
        <v>415213</v>
      </c>
      <c r="C489" s="2" t="s">
        <v>205</v>
      </c>
      <c r="D489" s="30">
        <v>40000</v>
      </c>
      <c r="E489" s="49">
        <v>19037</v>
      </c>
      <c r="F489" s="49">
        <v>40000</v>
      </c>
      <c r="G489" s="5">
        <f t="shared" si="308"/>
        <v>100</v>
      </c>
    </row>
    <row r="490" spans="1:7" x14ac:dyDescent="0.25">
      <c r="A490" s="2">
        <v>415213</v>
      </c>
      <c r="B490" s="7">
        <v>415213</v>
      </c>
      <c r="C490" s="2" t="s">
        <v>206</v>
      </c>
      <c r="D490" s="30">
        <v>18000</v>
      </c>
      <c r="E490" s="49">
        <v>10501</v>
      </c>
      <c r="F490" s="49">
        <v>18000</v>
      </c>
      <c r="G490" s="5">
        <f t="shared" si="308"/>
        <v>100</v>
      </c>
    </row>
    <row r="491" spans="1:7" x14ac:dyDescent="0.25">
      <c r="A491" s="2">
        <v>415213</v>
      </c>
      <c r="B491" s="7">
        <v>415213</v>
      </c>
      <c r="C491" s="2" t="s">
        <v>207</v>
      </c>
      <c r="D491" s="30">
        <v>15000</v>
      </c>
      <c r="E491" s="49">
        <v>0</v>
      </c>
      <c r="F491" s="49">
        <v>15000</v>
      </c>
      <c r="G491" s="5">
        <f t="shared" si="308"/>
        <v>100</v>
      </c>
    </row>
    <row r="492" spans="1:7" x14ac:dyDescent="0.25">
      <c r="A492" s="2">
        <v>415213</v>
      </c>
      <c r="B492" s="7">
        <v>415213</v>
      </c>
      <c r="C492" s="2" t="s">
        <v>208</v>
      </c>
      <c r="D492" s="30">
        <v>2000</v>
      </c>
      <c r="E492" s="49">
        <v>1100</v>
      </c>
      <c r="F492" s="49">
        <v>2000</v>
      </c>
      <c r="G492" s="5">
        <f t="shared" si="308"/>
        <v>100</v>
      </c>
    </row>
    <row r="493" spans="1:7" x14ac:dyDescent="0.25">
      <c r="A493" s="2">
        <v>415213</v>
      </c>
      <c r="B493" s="7">
        <v>415213</v>
      </c>
      <c r="C493" s="2" t="s">
        <v>209</v>
      </c>
      <c r="D493" s="30">
        <v>5600</v>
      </c>
      <c r="E493" s="49">
        <v>420.69</v>
      </c>
      <c r="F493" s="49">
        <v>5600</v>
      </c>
      <c r="G493" s="5">
        <f t="shared" si="308"/>
        <v>100</v>
      </c>
    </row>
    <row r="494" spans="1:7" x14ac:dyDescent="0.25">
      <c r="A494" s="2">
        <v>415213</v>
      </c>
      <c r="B494" s="7">
        <v>415213</v>
      </c>
      <c r="C494" s="2" t="s">
        <v>210</v>
      </c>
      <c r="D494" s="30">
        <v>3000</v>
      </c>
      <c r="E494" s="49">
        <v>1200</v>
      </c>
      <c r="F494" s="49">
        <v>3000</v>
      </c>
      <c r="G494" s="5">
        <f t="shared" si="308"/>
        <v>100</v>
      </c>
    </row>
    <row r="495" spans="1:7" x14ac:dyDescent="0.25">
      <c r="A495" s="2">
        <v>415213</v>
      </c>
      <c r="B495" s="7">
        <v>415213</v>
      </c>
      <c r="C495" s="2" t="s">
        <v>211</v>
      </c>
      <c r="D495" s="30">
        <v>0</v>
      </c>
      <c r="E495" s="49">
        <v>0</v>
      </c>
      <c r="F495" s="49">
        <v>2500</v>
      </c>
      <c r="G495" s="5" t="e">
        <f t="shared" si="308"/>
        <v>#DIV/0!</v>
      </c>
    </row>
    <row r="496" spans="1:7" x14ac:dyDescent="0.25">
      <c r="A496" s="2">
        <v>415213</v>
      </c>
      <c r="B496" s="7">
        <v>415213</v>
      </c>
      <c r="C496" s="2" t="s">
        <v>212</v>
      </c>
      <c r="D496" s="30">
        <v>0</v>
      </c>
      <c r="E496" s="49">
        <v>0</v>
      </c>
      <c r="F496" s="49">
        <v>0</v>
      </c>
      <c r="G496" s="5" t="e">
        <f t="shared" si="308"/>
        <v>#DIV/0!</v>
      </c>
    </row>
    <row r="497" spans="1:7" x14ac:dyDescent="0.25">
      <c r="A497" s="2">
        <v>415214</v>
      </c>
      <c r="B497" s="7">
        <v>415214</v>
      </c>
      <c r="C497" s="2" t="s">
        <v>213</v>
      </c>
      <c r="D497" s="30">
        <v>10000</v>
      </c>
      <c r="E497" s="49">
        <v>600</v>
      </c>
      <c r="F497" s="49">
        <v>65000</v>
      </c>
      <c r="G497" s="5">
        <f t="shared" si="308"/>
        <v>650</v>
      </c>
    </row>
    <row r="498" spans="1:7" x14ac:dyDescent="0.25">
      <c r="A498" s="2">
        <v>415215</v>
      </c>
      <c r="B498" s="7">
        <v>415215</v>
      </c>
      <c r="C498" s="2" t="s">
        <v>214</v>
      </c>
      <c r="D498" s="30">
        <v>50000</v>
      </c>
      <c r="E498" s="49">
        <v>30959.06</v>
      </c>
      <c r="F498" s="49">
        <v>50000</v>
      </c>
      <c r="G498" s="5">
        <f t="shared" si="308"/>
        <v>100</v>
      </c>
    </row>
    <row r="499" spans="1:7" x14ac:dyDescent="0.25">
      <c r="A499" s="2">
        <v>415219</v>
      </c>
      <c r="B499" s="7">
        <v>415219</v>
      </c>
      <c r="C499" s="2" t="s">
        <v>215</v>
      </c>
      <c r="D499" s="30">
        <v>60000</v>
      </c>
      <c r="E499" s="99">
        <v>32929</v>
      </c>
      <c r="F499" s="49">
        <v>88400</v>
      </c>
      <c r="G499" s="5">
        <f t="shared" si="308"/>
        <v>147.33333333333334</v>
      </c>
    </row>
    <row r="500" spans="1:7" x14ac:dyDescent="0.25">
      <c r="A500" s="2">
        <v>415219</v>
      </c>
      <c r="B500" s="7">
        <v>415219</v>
      </c>
      <c r="C500" s="2" t="s">
        <v>216</v>
      </c>
      <c r="D500" s="30">
        <v>2000</v>
      </c>
      <c r="E500" s="49">
        <v>0</v>
      </c>
      <c r="F500" s="49">
        <v>2000</v>
      </c>
      <c r="G500" s="5">
        <f t="shared" si="308"/>
        <v>100</v>
      </c>
    </row>
    <row r="501" spans="1:7" x14ac:dyDescent="0.25">
      <c r="A501" s="2">
        <v>415219</v>
      </c>
      <c r="B501" s="7">
        <v>415219</v>
      </c>
      <c r="C501" s="2" t="s">
        <v>217</v>
      </c>
      <c r="D501" s="30">
        <v>0</v>
      </c>
      <c r="E501" s="49">
        <v>0</v>
      </c>
      <c r="F501" s="49">
        <v>0</v>
      </c>
      <c r="G501" s="5" t="e">
        <f t="shared" si="308"/>
        <v>#DIV/0!</v>
      </c>
    </row>
    <row r="502" spans="1:7" x14ac:dyDescent="0.25">
      <c r="A502" s="2">
        <v>415219</v>
      </c>
      <c r="B502" s="7">
        <v>415219</v>
      </c>
      <c r="C502" s="2" t="s">
        <v>290</v>
      </c>
      <c r="D502" s="30">
        <v>15000</v>
      </c>
      <c r="E502" s="49">
        <v>4800</v>
      </c>
      <c r="F502" s="49">
        <v>15000</v>
      </c>
      <c r="G502" s="5">
        <f t="shared" si="308"/>
        <v>100</v>
      </c>
    </row>
    <row r="503" spans="1:7" x14ac:dyDescent="0.25">
      <c r="A503" s="127">
        <v>415227</v>
      </c>
      <c r="B503" s="7">
        <v>415222</v>
      </c>
      <c r="C503" s="2" t="s">
        <v>218</v>
      </c>
      <c r="D503" s="30">
        <v>50000</v>
      </c>
      <c r="E503" s="49">
        <v>54877.38</v>
      </c>
      <c r="F503" s="49">
        <v>70000</v>
      </c>
      <c r="G503" s="5">
        <f t="shared" si="308"/>
        <v>140</v>
      </c>
    </row>
    <row r="504" spans="1:7" x14ac:dyDescent="0.25">
      <c r="A504" s="127">
        <v>415227</v>
      </c>
      <c r="B504" s="7">
        <v>415222</v>
      </c>
      <c r="C504" s="2" t="s">
        <v>219</v>
      </c>
      <c r="D504" s="30">
        <v>50000</v>
      </c>
      <c r="E504" s="49">
        <v>23274.12</v>
      </c>
      <c r="F504" s="49">
        <v>63000</v>
      </c>
      <c r="G504" s="5">
        <f t="shared" si="308"/>
        <v>126</v>
      </c>
    </row>
    <row r="505" spans="1:7" x14ac:dyDescent="0.25">
      <c r="A505" s="127">
        <v>415227</v>
      </c>
      <c r="B505" s="7">
        <v>415222</v>
      </c>
      <c r="C505" s="2" t="s">
        <v>220</v>
      </c>
      <c r="D505" s="30">
        <v>4000</v>
      </c>
      <c r="E505" s="49">
        <v>704.5</v>
      </c>
      <c r="F505" s="49">
        <v>4000</v>
      </c>
      <c r="G505" s="5">
        <f t="shared" si="308"/>
        <v>100</v>
      </c>
    </row>
    <row r="506" spans="1:7" x14ac:dyDescent="0.25">
      <c r="A506" s="127">
        <v>415227</v>
      </c>
      <c r="B506" s="7">
        <v>415222</v>
      </c>
      <c r="C506" s="2" t="s">
        <v>221</v>
      </c>
      <c r="D506" s="30">
        <v>3000</v>
      </c>
      <c r="E506" s="49">
        <v>2243.09</v>
      </c>
      <c r="F506" s="49">
        <v>4000</v>
      </c>
      <c r="G506" s="5">
        <f t="shared" si="308"/>
        <v>133.33333333333331</v>
      </c>
    </row>
    <row r="507" spans="1:7" x14ac:dyDescent="0.25">
      <c r="A507" s="41">
        <v>416000</v>
      </c>
      <c r="B507" s="6">
        <v>416000</v>
      </c>
      <c r="C507" s="4" t="s">
        <v>90</v>
      </c>
      <c r="D507" s="29">
        <f t="shared" ref="D507:F507" si="315">D508</f>
        <v>221000</v>
      </c>
      <c r="E507" s="29">
        <f t="shared" si="315"/>
        <v>121505.5</v>
      </c>
      <c r="F507" s="29">
        <f t="shared" si="315"/>
        <v>221000</v>
      </c>
      <c r="G507" s="5">
        <f t="shared" si="308"/>
        <v>100</v>
      </c>
    </row>
    <row r="508" spans="1:7" x14ac:dyDescent="0.25">
      <c r="A508" s="77">
        <v>416100</v>
      </c>
      <c r="B508" s="78">
        <v>416100</v>
      </c>
      <c r="C508" s="2" t="s">
        <v>91</v>
      </c>
      <c r="D508" s="29">
        <f>D509+D510+D511</f>
        <v>221000</v>
      </c>
      <c r="E508" s="29">
        <f t="shared" ref="E508:F508" si="316">E509+E510+E511</f>
        <v>121505.5</v>
      </c>
      <c r="F508" s="29">
        <f t="shared" si="316"/>
        <v>221000</v>
      </c>
      <c r="G508" s="5">
        <f t="shared" si="308"/>
        <v>100</v>
      </c>
    </row>
    <row r="509" spans="1:7" x14ac:dyDescent="0.25">
      <c r="A509" s="2">
        <v>416100</v>
      </c>
      <c r="B509" s="7">
        <v>416100</v>
      </c>
      <c r="C509" s="2" t="s">
        <v>234</v>
      </c>
      <c r="D509" s="50">
        <v>130000</v>
      </c>
      <c r="E509" s="49">
        <v>86955.5</v>
      </c>
      <c r="F509" s="49">
        <v>130000</v>
      </c>
      <c r="G509" s="5">
        <f t="shared" si="308"/>
        <v>100</v>
      </c>
    </row>
    <row r="510" spans="1:7" x14ac:dyDescent="0.25">
      <c r="A510" s="2">
        <v>416100</v>
      </c>
      <c r="B510" s="7">
        <v>416100</v>
      </c>
      <c r="C510" s="2" t="s">
        <v>258</v>
      </c>
      <c r="D510" s="50">
        <v>41000</v>
      </c>
      <c r="E510" s="49">
        <v>30000</v>
      </c>
      <c r="F510" s="49">
        <v>41000</v>
      </c>
      <c r="G510" s="5">
        <f t="shared" si="308"/>
        <v>100</v>
      </c>
    </row>
    <row r="511" spans="1:7" x14ac:dyDescent="0.25">
      <c r="A511" s="2">
        <v>416100</v>
      </c>
      <c r="B511" s="7">
        <v>416100</v>
      </c>
      <c r="C511" s="2" t="s">
        <v>263</v>
      </c>
      <c r="D511" s="50">
        <v>50000</v>
      </c>
      <c r="E511" s="50">
        <v>4550</v>
      </c>
      <c r="F511" s="70">
        <v>50000</v>
      </c>
      <c r="G511" s="5">
        <f t="shared" si="308"/>
        <v>100</v>
      </c>
    </row>
    <row r="512" spans="1:7" x14ac:dyDescent="0.25">
      <c r="A512" s="41">
        <v>488000</v>
      </c>
      <c r="B512" s="41">
        <v>482000</v>
      </c>
      <c r="C512" s="38" t="s">
        <v>13</v>
      </c>
      <c r="D512" s="68">
        <f t="shared" ref="D512:F512" si="317">D513</f>
        <v>52000</v>
      </c>
      <c r="E512" s="68">
        <f t="shared" si="317"/>
        <v>28801.45</v>
      </c>
      <c r="F512" s="68">
        <f t="shared" si="317"/>
        <v>52000</v>
      </c>
      <c r="G512" s="5">
        <f t="shared" si="308"/>
        <v>100</v>
      </c>
    </row>
    <row r="513" spans="1:8" x14ac:dyDescent="0.25">
      <c r="A513" s="2">
        <v>488100</v>
      </c>
      <c r="B513" s="7">
        <v>482100</v>
      </c>
      <c r="C513" s="2" t="s">
        <v>257</v>
      </c>
      <c r="D513" s="50">
        <v>52000</v>
      </c>
      <c r="E513" s="49">
        <v>28801.45</v>
      </c>
      <c r="F513" s="49">
        <v>52000</v>
      </c>
      <c r="G513" s="5">
        <f t="shared" si="308"/>
        <v>100</v>
      </c>
    </row>
    <row r="514" spans="1:8" x14ac:dyDescent="0.25">
      <c r="A514" s="2"/>
      <c r="B514" s="2"/>
      <c r="C514" s="4" t="s">
        <v>97</v>
      </c>
      <c r="D514" s="5">
        <f t="shared" ref="D514" si="318">D481</f>
        <v>653397</v>
      </c>
      <c r="E514" s="5">
        <f t="shared" ref="E514:F514" si="319">E481</f>
        <v>356291.2</v>
      </c>
      <c r="F514" s="5">
        <f t="shared" si="319"/>
        <v>773297</v>
      </c>
      <c r="G514" s="5">
        <f t="shared" si="308"/>
        <v>118.35025260293513</v>
      </c>
    </row>
    <row r="515" spans="1:8" x14ac:dyDescent="0.25">
      <c r="B515" s="25"/>
      <c r="C515" s="25"/>
      <c r="D515" s="34"/>
      <c r="E515" s="34"/>
      <c r="F515" s="34"/>
      <c r="G515" s="34"/>
      <c r="H515" s="34"/>
    </row>
    <row r="516" spans="1:8" x14ac:dyDescent="0.25">
      <c r="B516" s="28"/>
      <c r="C516" s="28"/>
      <c r="D516" s="34"/>
      <c r="E516" s="34"/>
      <c r="F516" s="34"/>
      <c r="G516" s="34"/>
      <c r="H516" s="34"/>
    </row>
    <row r="517" spans="1:8" x14ac:dyDescent="0.25">
      <c r="B517" s="28"/>
      <c r="C517" s="28"/>
      <c r="D517" s="34"/>
      <c r="E517" s="34"/>
      <c r="F517" s="34"/>
      <c r="G517" s="34"/>
      <c r="H517" s="34"/>
    </row>
    <row r="518" spans="1:8" x14ac:dyDescent="0.25">
      <c r="B518" s="28"/>
      <c r="C518" s="28"/>
      <c r="D518" s="34"/>
      <c r="E518" s="34"/>
      <c r="F518" s="34"/>
      <c r="G518" s="34"/>
      <c r="H518" s="34"/>
    </row>
    <row r="519" spans="1:8" x14ac:dyDescent="0.25">
      <c r="A519" s="2"/>
      <c r="B519" s="2"/>
      <c r="C519" s="4" t="s">
        <v>98</v>
      </c>
      <c r="D519" s="5">
        <f>D520+D530+D554+D542</f>
        <v>582693</v>
      </c>
      <c r="E519" s="5">
        <f>E520+E530+E554+E542</f>
        <v>-391028.20999999996</v>
      </c>
      <c r="F519" s="5">
        <f>F520+F530+F554+F542</f>
        <v>1738130</v>
      </c>
      <c r="G519" s="5">
        <f t="shared" ref="G519:G553" si="320">F519/D519*100</f>
        <v>298.29258288670019</v>
      </c>
    </row>
    <row r="520" spans="1:8" x14ac:dyDescent="0.25">
      <c r="A520" s="2"/>
      <c r="B520" s="2"/>
      <c r="C520" s="4" t="s">
        <v>99</v>
      </c>
      <c r="D520" s="29">
        <f>D521-D526</f>
        <v>0</v>
      </c>
      <c r="E520" s="29">
        <f>E521-E526</f>
        <v>0</v>
      </c>
      <c r="F520" s="29">
        <f>F521-F526</f>
        <v>0</v>
      </c>
      <c r="G520" s="5" t="e">
        <f t="shared" si="320"/>
        <v>#DIV/0!</v>
      </c>
    </row>
    <row r="521" spans="1:8" x14ac:dyDescent="0.25">
      <c r="A521" s="41">
        <v>91</v>
      </c>
      <c r="B521" s="6">
        <v>910000</v>
      </c>
      <c r="C521" s="4" t="s">
        <v>100</v>
      </c>
      <c r="D521" s="29">
        <f t="shared" ref="D521:F521" si="321">D522</f>
        <v>0</v>
      </c>
      <c r="E521" s="29">
        <f t="shared" si="321"/>
        <v>0</v>
      </c>
      <c r="F521" s="29">
        <f t="shared" si="321"/>
        <v>0</v>
      </c>
      <c r="G521" s="5" t="e">
        <f t="shared" si="320"/>
        <v>#DIV/0!</v>
      </c>
    </row>
    <row r="522" spans="1:8" x14ac:dyDescent="0.25">
      <c r="A522" s="41">
        <v>911000</v>
      </c>
      <c r="B522" s="6">
        <v>911000</v>
      </c>
      <c r="C522" s="4" t="s">
        <v>39</v>
      </c>
      <c r="D522" s="29">
        <f t="shared" ref="D522" si="322">D523+D524+D525</f>
        <v>0</v>
      </c>
      <c r="E522" s="29">
        <f t="shared" ref="E522:F522" si="323">E523+E524+E525</f>
        <v>0</v>
      </c>
      <c r="F522" s="29">
        <f t="shared" si="323"/>
        <v>0</v>
      </c>
      <c r="G522" s="5" t="e">
        <f t="shared" si="320"/>
        <v>#DIV/0!</v>
      </c>
    </row>
    <row r="523" spans="1:8" x14ac:dyDescent="0.25">
      <c r="A523" s="2">
        <v>911100</v>
      </c>
      <c r="B523" s="7">
        <v>911100</v>
      </c>
      <c r="C523" s="2" t="s">
        <v>176</v>
      </c>
      <c r="D523" s="37">
        <v>0</v>
      </c>
      <c r="E523" s="33">
        <v>0</v>
      </c>
      <c r="F523" s="33">
        <v>0</v>
      </c>
      <c r="G523" s="5" t="e">
        <f t="shared" si="320"/>
        <v>#DIV/0!</v>
      </c>
    </row>
    <row r="524" spans="1:8" x14ac:dyDescent="0.25">
      <c r="A524" s="2">
        <v>911200</v>
      </c>
      <c r="B524" s="2">
        <v>911200</v>
      </c>
      <c r="C524" s="2" t="s">
        <v>101</v>
      </c>
      <c r="D524" s="37">
        <v>0</v>
      </c>
      <c r="E524" s="33">
        <v>0</v>
      </c>
      <c r="F524" s="33">
        <v>0</v>
      </c>
      <c r="G524" s="5" t="e">
        <f t="shared" si="320"/>
        <v>#DIV/0!</v>
      </c>
    </row>
    <row r="525" spans="1:8" x14ac:dyDescent="0.25">
      <c r="A525" s="2">
        <v>911400</v>
      </c>
      <c r="B525" s="2">
        <v>911400</v>
      </c>
      <c r="C525" s="2" t="s">
        <v>102</v>
      </c>
      <c r="D525" s="37">
        <v>0</v>
      </c>
      <c r="E525" s="129">
        <v>0</v>
      </c>
      <c r="F525" s="49">
        <v>0</v>
      </c>
      <c r="G525" s="5" t="e">
        <f t="shared" si="320"/>
        <v>#DIV/0!</v>
      </c>
    </row>
    <row r="526" spans="1:8" x14ac:dyDescent="0.25">
      <c r="A526" s="41">
        <v>61</v>
      </c>
      <c r="B526" s="6">
        <v>610000</v>
      </c>
      <c r="C526" s="4" t="s">
        <v>103</v>
      </c>
      <c r="D526" s="29">
        <f t="shared" ref="D526:F526" si="324">D527</f>
        <v>0</v>
      </c>
      <c r="E526" s="29">
        <f t="shared" si="324"/>
        <v>0</v>
      </c>
      <c r="F526" s="29">
        <f t="shared" si="324"/>
        <v>0</v>
      </c>
      <c r="G526" s="5" t="e">
        <f t="shared" si="320"/>
        <v>#DIV/0!</v>
      </c>
    </row>
    <row r="527" spans="1:8" x14ac:dyDescent="0.25">
      <c r="A527" s="41">
        <v>611000</v>
      </c>
      <c r="B527" s="6">
        <v>611000</v>
      </c>
      <c r="C527" s="4" t="s">
        <v>41</v>
      </c>
      <c r="D527" s="29">
        <f t="shared" ref="D527" si="325">D528+D529</f>
        <v>0</v>
      </c>
      <c r="E527" s="29">
        <f t="shared" ref="E527:F527" si="326">E528+E529</f>
        <v>0</v>
      </c>
      <c r="F527" s="29">
        <f t="shared" si="326"/>
        <v>0</v>
      </c>
      <c r="G527" s="5" t="e">
        <f t="shared" si="320"/>
        <v>#DIV/0!</v>
      </c>
    </row>
    <row r="528" spans="1:8" x14ac:dyDescent="0.25">
      <c r="A528" s="2">
        <v>611100</v>
      </c>
      <c r="B528" s="7">
        <v>611100</v>
      </c>
      <c r="C528" s="2" t="s">
        <v>104</v>
      </c>
      <c r="D528" s="37">
        <v>0</v>
      </c>
      <c r="E528" s="33">
        <v>0</v>
      </c>
      <c r="F528" s="33">
        <v>0</v>
      </c>
      <c r="G528" s="5" t="e">
        <f t="shared" si="320"/>
        <v>#DIV/0!</v>
      </c>
    </row>
    <row r="529" spans="1:7" x14ac:dyDescent="0.25">
      <c r="A529" s="2">
        <v>611200</v>
      </c>
      <c r="B529" s="2">
        <v>611200</v>
      </c>
      <c r="C529" s="2" t="s">
        <v>105</v>
      </c>
      <c r="D529" s="37">
        <v>0</v>
      </c>
      <c r="E529" s="33">
        <v>0</v>
      </c>
      <c r="F529" s="33">
        <v>0</v>
      </c>
      <c r="G529" s="5" t="e">
        <f t="shared" si="320"/>
        <v>#DIV/0!</v>
      </c>
    </row>
    <row r="530" spans="1:7" x14ac:dyDescent="0.25">
      <c r="A530" s="2"/>
      <c r="B530" s="2"/>
      <c r="C530" s="4" t="s">
        <v>106</v>
      </c>
      <c r="D530" s="29">
        <f t="shared" ref="D530" si="327">D531-D535</f>
        <v>644920</v>
      </c>
      <c r="E530" s="29">
        <f t="shared" ref="E530:F530" si="328">E531-E535</f>
        <v>-308229.25</v>
      </c>
      <c r="F530" s="29">
        <f t="shared" si="328"/>
        <v>1644920</v>
      </c>
      <c r="G530" s="5">
        <f t="shared" si="320"/>
        <v>255.05799168889163</v>
      </c>
    </row>
    <row r="531" spans="1:7" x14ac:dyDescent="0.25">
      <c r="A531" s="41">
        <v>92</v>
      </c>
      <c r="B531" s="6">
        <v>920000</v>
      </c>
      <c r="C531" s="4" t="s">
        <v>107</v>
      </c>
      <c r="D531" s="29">
        <f t="shared" ref="D531:F531" si="329">D532</f>
        <v>1000000</v>
      </c>
      <c r="E531" s="29">
        <f t="shared" si="329"/>
        <v>0</v>
      </c>
      <c r="F531" s="29">
        <f t="shared" si="329"/>
        <v>2000000</v>
      </c>
      <c r="G531" s="5">
        <f t="shared" si="320"/>
        <v>200</v>
      </c>
    </row>
    <row r="532" spans="1:7" x14ac:dyDescent="0.25">
      <c r="A532" s="41">
        <v>921000</v>
      </c>
      <c r="B532" s="6">
        <v>921000</v>
      </c>
      <c r="C532" s="4" t="s">
        <v>108</v>
      </c>
      <c r="D532" s="29">
        <f t="shared" ref="D532" si="330">D533+D534</f>
        <v>1000000</v>
      </c>
      <c r="E532" s="29">
        <f t="shared" ref="E532:F532" si="331">E533+E534</f>
        <v>0</v>
      </c>
      <c r="F532" s="29">
        <f t="shared" si="331"/>
        <v>2000000</v>
      </c>
      <c r="G532" s="5">
        <f t="shared" si="320"/>
        <v>200</v>
      </c>
    </row>
    <row r="533" spans="1:7" x14ac:dyDescent="0.25">
      <c r="A533" s="2">
        <v>921000</v>
      </c>
      <c r="B533" s="7">
        <v>921000</v>
      </c>
      <c r="C533" s="2" t="s">
        <v>109</v>
      </c>
      <c r="D533" s="37">
        <v>0</v>
      </c>
      <c r="E533" s="33">
        <v>0</v>
      </c>
      <c r="F533" s="33">
        <v>0</v>
      </c>
      <c r="G533" s="5" t="e">
        <f t="shared" si="320"/>
        <v>#DIV/0!</v>
      </c>
    </row>
    <row r="534" spans="1:7" x14ac:dyDescent="0.25">
      <c r="A534" s="2">
        <v>921000</v>
      </c>
      <c r="B534" s="7">
        <v>921000</v>
      </c>
      <c r="C534" s="2" t="s">
        <v>110</v>
      </c>
      <c r="D534" s="50">
        <v>1000000</v>
      </c>
      <c r="E534" s="33">
        <v>0</v>
      </c>
      <c r="F534" s="49">
        <v>2000000</v>
      </c>
      <c r="G534" s="5">
        <f t="shared" si="320"/>
        <v>200</v>
      </c>
    </row>
    <row r="535" spans="1:7" x14ac:dyDescent="0.25">
      <c r="A535" s="41">
        <v>62</v>
      </c>
      <c r="B535" s="6">
        <v>620000</v>
      </c>
      <c r="C535" s="4" t="s">
        <v>111</v>
      </c>
      <c r="D535" s="29">
        <f t="shared" ref="D535" si="332">D536+D540</f>
        <v>355080</v>
      </c>
      <c r="E535" s="29">
        <f t="shared" ref="E535:F535" si="333">E536+E540</f>
        <v>308229.25</v>
      </c>
      <c r="F535" s="29">
        <f t="shared" si="333"/>
        <v>355080</v>
      </c>
      <c r="G535" s="5">
        <f t="shared" si="320"/>
        <v>100</v>
      </c>
    </row>
    <row r="536" spans="1:7" x14ac:dyDescent="0.25">
      <c r="A536" s="41">
        <v>621000</v>
      </c>
      <c r="B536" s="6">
        <v>621000</v>
      </c>
      <c r="C536" s="4" t="s">
        <v>44</v>
      </c>
      <c r="D536" s="29">
        <f t="shared" ref="D536" si="334">D537+D538+D539</f>
        <v>344786</v>
      </c>
      <c r="E536" s="29">
        <f t="shared" ref="E536:F536" si="335">E537+E538+E539</f>
        <v>303120.25</v>
      </c>
      <c r="F536" s="29">
        <f t="shared" si="335"/>
        <v>344786</v>
      </c>
      <c r="G536" s="5">
        <f t="shared" si="320"/>
        <v>100</v>
      </c>
    </row>
    <row r="537" spans="1:7" x14ac:dyDescent="0.25">
      <c r="A537" s="2">
        <v>621100</v>
      </c>
      <c r="B537" s="7">
        <v>621100</v>
      </c>
      <c r="C537" s="2" t="s">
        <v>193</v>
      </c>
      <c r="D537" s="68">
        <f t="shared" ref="D537:F539" si="336">D339</f>
        <v>172561</v>
      </c>
      <c r="E537" s="68">
        <f t="shared" si="336"/>
        <v>172560.85</v>
      </c>
      <c r="F537" s="68">
        <f t="shared" si="336"/>
        <v>172561</v>
      </c>
      <c r="G537" s="5">
        <f t="shared" si="320"/>
        <v>100</v>
      </c>
    </row>
    <row r="538" spans="1:7" x14ac:dyDescent="0.25">
      <c r="A538" s="2">
        <v>621300</v>
      </c>
      <c r="B538" s="7">
        <v>621300</v>
      </c>
      <c r="C538" s="2" t="s">
        <v>112</v>
      </c>
      <c r="D538" s="68">
        <f t="shared" si="336"/>
        <v>172225</v>
      </c>
      <c r="E538" s="68">
        <f t="shared" si="336"/>
        <v>130559.4</v>
      </c>
      <c r="F538" s="68">
        <f t="shared" si="336"/>
        <v>172225</v>
      </c>
      <c r="G538" s="5">
        <f t="shared" si="320"/>
        <v>100</v>
      </c>
    </row>
    <row r="539" spans="1:7" x14ac:dyDescent="0.25">
      <c r="A539" s="2">
        <v>621900</v>
      </c>
      <c r="B539" s="7">
        <v>621900</v>
      </c>
      <c r="C539" s="2" t="s">
        <v>113</v>
      </c>
      <c r="D539" s="68">
        <f t="shared" si="336"/>
        <v>0</v>
      </c>
      <c r="E539" s="68">
        <f t="shared" si="336"/>
        <v>0</v>
      </c>
      <c r="F539" s="68">
        <f t="shared" si="336"/>
        <v>0</v>
      </c>
      <c r="G539" s="5" t="e">
        <f t="shared" si="320"/>
        <v>#DIV/0!</v>
      </c>
    </row>
    <row r="540" spans="1:7" x14ac:dyDescent="0.25">
      <c r="A540" s="41">
        <v>628000</v>
      </c>
      <c r="B540" s="7"/>
      <c r="C540" s="97" t="s">
        <v>261</v>
      </c>
      <c r="D540" s="68">
        <f t="shared" ref="D540:F540" si="337">D541</f>
        <v>10294</v>
      </c>
      <c r="E540" s="68">
        <f t="shared" si="337"/>
        <v>5109</v>
      </c>
      <c r="F540" s="68">
        <f t="shared" si="337"/>
        <v>10294</v>
      </c>
      <c r="G540" s="5">
        <f t="shared" si="320"/>
        <v>100</v>
      </c>
    </row>
    <row r="541" spans="1:7" x14ac:dyDescent="0.25">
      <c r="A541" s="2">
        <v>628100</v>
      </c>
      <c r="B541" s="7"/>
      <c r="C541" s="96" t="s">
        <v>262</v>
      </c>
      <c r="D541" s="68">
        <f>D343</f>
        <v>10294</v>
      </c>
      <c r="E541" s="68">
        <f>E343</f>
        <v>5109</v>
      </c>
      <c r="F541" s="68">
        <f>F343</f>
        <v>10294</v>
      </c>
      <c r="G541" s="5">
        <f t="shared" si="320"/>
        <v>100</v>
      </c>
    </row>
    <row r="542" spans="1:7" x14ac:dyDescent="0.25">
      <c r="A542" s="2"/>
      <c r="B542" s="7"/>
      <c r="C542" s="97" t="s">
        <v>278</v>
      </c>
      <c r="D542" s="68">
        <f>D543-D548</f>
        <v>-62227</v>
      </c>
      <c r="E542" s="68">
        <f>E543-E548</f>
        <v>-82798.959999999992</v>
      </c>
      <c r="F542" s="68">
        <f>F543-F548</f>
        <v>-61598</v>
      </c>
      <c r="G542" s="5">
        <f t="shared" si="320"/>
        <v>98.989184759027424</v>
      </c>
    </row>
    <row r="543" spans="1:7" x14ac:dyDescent="0.25">
      <c r="A543" s="41">
        <v>93</v>
      </c>
      <c r="B543" s="7"/>
      <c r="C543" s="38" t="s">
        <v>174</v>
      </c>
      <c r="D543" s="68">
        <f>D544+D546</f>
        <v>220302</v>
      </c>
      <c r="E543" s="68">
        <f>E544+E546</f>
        <v>5586</v>
      </c>
      <c r="F543" s="68">
        <f>F544+F546</f>
        <v>240105</v>
      </c>
      <c r="G543" s="5">
        <f t="shared" si="320"/>
        <v>108.9890241577471</v>
      </c>
    </row>
    <row r="544" spans="1:7" x14ac:dyDescent="0.25">
      <c r="A544" s="41">
        <v>931000</v>
      </c>
      <c r="B544" s="7"/>
      <c r="C544" s="38" t="s">
        <v>173</v>
      </c>
      <c r="D544" s="68">
        <f t="shared" ref="D544:F544" si="338">D545</f>
        <v>208918</v>
      </c>
      <c r="E544" s="68">
        <f t="shared" si="338"/>
        <v>0</v>
      </c>
      <c r="F544" s="68">
        <f t="shared" si="338"/>
        <v>227756</v>
      </c>
      <c r="G544" s="5">
        <f t="shared" si="320"/>
        <v>109.01693487396969</v>
      </c>
    </row>
    <row r="545" spans="1:8" x14ac:dyDescent="0.25">
      <c r="A545" s="2">
        <v>931100</v>
      </c>
      <c r="B545" s="7">
        <v>817100</v>
      </c>
      <c r="C545" s="2" t="s">
        <v>29</v>
      </c>
      <c r="D545" s="50">
        <v>208918</v>
      </c>
      <c r="E545" s="33">
        <v>0</v>
      </c>
      <c r="F545" s="49">
        <v>227756</v>
      </c>
      <c r="G545" s="5">
        <f t="shared" si="320"/>
        <v>109.01693487396969</v>
      </c>
    </row>
    <row r="546" spans="1:8" x14ac:dyDescent="0.25">
      <c r="A546" s="41">
        <v>938000</v>
      </c>
      <c r="B546" s="7"/>
      <c r="C546" s="38" t="s">
        <v>188</v>
      </c>
      <c r="D546" s="31">
        <f t="shared" ref="D546:F546" si="339">D547</f>
        <v>11384</v>
      </c>
      <c r="E546" s="31">
        <f t="shared" si="339"/>
        <v>5586</v>
      </c>
      <c r="F546" s="31">
        <f t="shared" si="339"/>
        <v>12349</v>
      </c>
      <c r="G546" s="5">
        <f t="shared" si="320"/>
        <v>108.47680955727337</v>
      </c>
    </row>
    <row r="547" spans="1:8" x14ac:dyDescent="0.25">
      <c r="A547" s="2">
        <v>938100</v>
      </c>
      <c r="B547" s="7">
        <v>729000</v>
      </c>
      <c r="C547" s="2" t="s">
        <v>189</v>
      </c>
      <c r="D547" s="50">
        <v>11384</v>
      </c>
      <c r="E547" s="49">
        <v>5586</v>
      </c>
      <c r="F547" s="99">
        <v>12349</v>
      </c>
      <c r="G547" s="5">
        <f t="shared" si="320"/>
        <v>108.47680955727337</v>
      </c>
    </row>
    <row r="548" spans="1:8" x14ac:dyDescent="0.25">
      <c r="A548" s="41">
        <v>63</v>
      </c>
      <c r="B548" s="7"/>
      <c r="C548" s="38" t="s">
        <v>190</v>
      </c>
      <c r="D548" s="68">
        <f t="shared" ref="D548" si="340">D549+D552</f>
        <v>282529</v>
      </c>
      <c r="E548" s="68">
        <f t="shared" ref="E548:F548" si="341">E549+E552</f>
        <v>88384.959999999992</v>
      </c>
      <c r="F548" s="68">
        <f t="shared" si="341"/>
        <v>301703</v>
      </c>
      <c r="G548" s="5">
        <f t="shared" si="320"/>
        <v>106.78655996375592</v>
      </c>
    </row>
    <row r="549" spans="1:8" x14ac:dyDescent="0.25">
      <c r="A549" s="41">
        <v>631000</v>
      </c>
      <c r="B549" s="7"/>
      <c r="C549" s="38" t="s">
        <v>183</v>
      </c>
      <c r="D549" s="68">
        <f t="shared" ref="D549" si="342">D550+D551</f>
        <v>270515</v>
      </c>
      <c r="E549" s="68">
        <f t="shared" ref="E549:F549" si="343">E550+E551</f>
        <v>81402.84</v>
      </c>
      <c r="F549" s="68">
        <f t="shared" si="343"/>
        <v>289353</v>
      </c>
      <c r="G549" s="5">
        <f t="shared" si="320"/>
        <v>106.96375432046281</v>
      </c>
    </row>
    <row r="550" spans="1:8" x14ac:dyDescent="0.25">
      <c r="A550" s="35">
        <v>631100</v>
      </c>
      <c r="B550" s="7">
        <v>517100</v>
      </c>
      <c r="C550" s="36" t="s">
        <v>34</v>
      </c>
      <c r="D550" s="68">
        <f>D255</f>
        <v>208918</v>
      </c>
      <c r="E550" s="68">
        <f>E255</f>
        <v>45471</v>
      </c>
      <c r="F550" s="68">
        <f>F255</f>
        <v>227756</v>
      </c>
      <c r="G550" s="5">
        <f t="shared" si="320"/>
        <v>109.01693487396969</v>
      </c>
    </row>
    <row r="551" spans="1:8" x14ac:dyDescent="0.25">
      <c r="A551" s="35">
        <v>631900</v>
      </c>
      <c r="B551" s="7"/>
      <c r="C551" s="98" t="s">
        <v>269</v>
      </c>
      <c r="D551" s="68">
        <f>D346</f>
        <v>61597</v>
      </c>
      <c r="E551" s="68">
        <f>E346</f>
        <v>35931.839999999997</v>
      </c>
      <c r="F551" s="68">
        <f>F346</f>
        <v>61597</v>
      </c>
      <c r="G551" s="5">
        <f t="shared" si="320"/>
        <v>100</v>
      </c>
    </row>
    <row r="552" spans="1:8" x14ac:dyDescent="0.25">
      <c r="A552" s="41">
        <v>638000</v>
      </c>
      <c r="B552" s="7"/>
      <c r="C552" s="38" t="s">
        <v>187</v>
      </c>
      <c r="D552" s="68">
        <f t="shared" ref="D552:F552" si="344">D553</f>
        <v>12014</v>
      </c>
      <c r="E552" s="68">
        <f t="shared" si="344"/>
        <v>6982.1200000000008</v>
      </c>
      <c r="F552" s="68">
        <f t="shared" si="344"/>
        <v>12350</v>
      </c>
      <c r="G552" s="5">
        <f t="shared" si="320"/>
        <v>102.79673714000333</v>
      </c>
    </row>
    <row r="553" spans="1:8" x14ac:dyDescent="0.25">
      <c r="A553" s="2">
        <v>638100</v>
      </c>
      <c r="B553" s="7">
        <v>411100</v>
      </c>
      <c r="C553" s="2" t="s">
        <v>191</v>
      </c>
      <c r="D553" s="68">
        <f>D307+D385+D421</f>
        <v>12014</v>
      </c>
      <c r="E553" s="68">
        <f>E307+E385+E421</f>
        <v>6982.1200000000008</v>
      </c>
      <c r="F553" s="68">
        <f>F307+F385+F421</f>
        <v>12350</v>
      </c>
      <c r="G553" s="5">
        <f t="shared" si="320"/>
        <v>102.79673714000333</v>
      </c>
    </row>
    <row r="554" spans="1:8" x14ac:dyDescent="0.25">
      <c r="A554" s="2"/>
      <c r="B554" s="10" t="s">
        <v>38</v>
      </c>
      <c r="C554" s="4" t="s">
        <v>114</v>
      </c>
      <c r="D554" s="94">
        <f>D555</f>
        <v>0</v>
      </c>
      <c r="E554" s="94">
        <f t="shared" ref="E554:F554" si="345">E555</f>
        <v>0</v>
      </c>
      <c r="F554" s="95">
        <f t="shared" si="345"/>
        <v>154808</v>
      </c>
      <c r="G554" s="5"/>
    </row>
    <row r="555" spans="1:8" x14ac:dyDescent="0.25">
      <c r="A555" s="2"/>
      <c r="B555" s="10"/>
      <c r="C555" s="36" t="s">
        <v>299</v>
      </c>
      <c r="D555" s="33"/>
      <c r="E555" s="33"/>
      <c r="F555" s="49">
        <v>154808</v>
      </c>
      <c r="G555" s="5"/>
    </row>
    <row r="556" spans="1:8" x14ac:dyDescent="0.25">
      <c r="A556" s="25"/>
      <c r="B556" s="100"/>
      <c r="C556" s="12"/>
      <c r="D556" s="34"/>
      <c r="E556" s="34"/>
      <c r="F556" s="34"/>
      <c r="G556" s="26"/>
    </row>
    <row r="557" spans="1:8" x14ac:dyDescent="0.25">
      <c r="C557" s="44" t="s">
        <v>266</v>
      </c>
      <c r="D557" s="95">
        <f>D5+D37+D48+D53+D59+D65</f>
        <v>6235492</v>
      </c>
      <c r="E557" s="95">
        <f>E5+E37+E48+E53+E59+E65</f>
        <v>3097798</v>
      </c>
      <c r="F557" s="143">
        <f>F5+F37+F48+F53+F59+F65</f>
        <v>8712572</v>
      </c>
      <c r="G557" s="26"/>
      <c r="H557" s="128"/>
    </row>
    <row r="558" spans="1:8" x14ac:dyDescent="0.25">
      <c r="C558" s="44" t="s">
        <v>267</v>
      </c>
      <c r="D558" s="95">
        <f>D194+D526+D535+D548</f>
        <v>6235492</v>
      </c>
      <c r="E558" s="95">
        <f>E194+E526+E535+E548</f>
        <v>2493717.1199999996</v>
      </c>
      <c r="F558" s="143">
        <f>F194+F526+F535+F548</f>
        <v>8712572</v>
      </c>
    </row>
    <row r="559" spans="1:8" x14ac:dyDescent="0.25">
      <c r="C559" s="44"/>
      <c r="D559" s="101"/>
      <c r="E559" s="101"/>
      <c r="F559" s="101"/>
    </row>
    <row r="560" spans="1:8" x14ac:dyDescent="0.25">
      <c r="B560" s="28" t="s">
        <v>286</v>
      </c>
      <c r="C560" s="44"/>
    </row>
    <row r="561" spans="2:7" x14ac:dyDescent="0.25">
      <c r="B561" s="28"/>
      <c r="C561" s="44"/>
    </row>
    <row r="562" spans="2:7" x14ac:dyDescent="0.25">
      <c r="B562" s="28" t="s">
        <v>270</v>
      </c>
      <c r="C562" s="44"/>
    </row>
    <row r="563" spans="2:7" x14ac:dyDescent="0.25">
      <c r="B563" s="43" t="s">
        <v>134</v>
      </c>
      <c r="C563" s="43" t="s">
        <v>135</v>
      </c>
      <c r="D563" s="120" t="s">
        <v>129</v>
      </c>
      <c r="E563" s="116" t="s">
        <v>264</v>
      </c>
      <c r="F563" s="118" t="s">
        <v>280</v>
      </c>
      <c r="G563" s="116" t="s">
        <v>259</v>
      </c>
    </row>
    <row r="564" spans="2:7" x14ac:dyDescent="0.25">
      <c r="B564" s="42" t="s">
        <v>117</v>
      </c>
      <c r="C564" s="45"/>
      <c r="D564" s="121" t="s">
        <v>265</v>
      </c>
      <c r="E564" s="117" t="s">
        <v>279</v>
      </c>
      <c r="F564" s="117">
        <v>2018</v>
      </c>
      <c r="G564" s="119" t="s">
        <v>282</v>
      </c>
    </row>
    <row r="565" spans="2:7" x14ac:dyDescent="0.25">
      <c r="B565" s="136">
        <v>1</v>
      </c>
      <c r="C565" s="136">
        <v>2</v>
      </c>
      <c r="D565" s="136">
        <v>3</v>
      </c>
      <c r="E565" s="137">
        <v>4</v>
      </c>
      <c r="F565" s="137">
        <v>5</v>
      </c>
      <c r="G565" s="137">
        <v>6</v>
      </c>
    </row>
    <row r="566" spans="2:7" x14ac:dyDescent="0.25">
      <c r="B566" s="46" t="s">
        <v>136</v>
      </c>
      <c r="C566" s="48" t="s">
        <v>148</v>
      </c>
      <c r="D566" s="135">
        <f>D308+D268+D218+D219+D221+D316</f>
        <v>1532409</v>
      </c>
      <c r="E566" s="138">
        <f>E308+E268+E218+E219+E221+E316</f>
        <v>884481.89999999991</v>
      </c>
      <c r="F566" s="95">
        <f>F308+F268+F218+F219+F221+F316</f>
        <v>1610176</v>
      </c>
      <c r="G566" s="103">
        <f>F566/D566*100</f>
        <v>105.07482010351023</v>
      </c>
    </row>
    <row r="567" spans="2:7" x14ac:dyDescent="0.25">
      <c r="B567" s="46" t="s">
        <v>137</v>
      </c>
      <c r="C567" s="48" t="s">
        <v>149</v>
      </c>
      <c r="D567" s="94">
        <v>0</v>
      </c>
      <c r="E567" s="94">
        <v>0</v>
      </c>
      <c r="F567" s="95">
        <v>0</v>
      </c>
      <c r="G567" s="103" t="e">
        <f t="shared" ref="G567:G577" si="346">F567/D567*100</f>
        <v>#DIV/0!</v>
      </c>
    </row>
    <row r="568" spans="2:7" x14ac:dyDescent="0.25">
      <c r="B568" s="46" t="s">
        <v>138</v>
      </c>
      <c r="C568" s="48" t="s">
        <v>150</v>
      </c>
      <c r="D568" s="94">
        <v>0</v>
      </c>
      <c r="E568" s="94">
        <v>0</v>
      </c>
      <c r="F568" s="95">
        <v>0</v>
      </c>
      <c r="G568" s="103" t="e">
        <f t="shared" si="346"/>
        <v>#DIV/0!</v>
      </c>
    </row>
    <row r="569" spans="2:7" x14ac:dyDescent="0.25">
      <c r="B569" s="46" t="s">
        <v>139</v>
      </c>
      <c r="C569" s="48" t="s">
        <v>151</v>
      </c>
      <c r="D569" s="95">
        <f>D235+D237+D238+D214+D484+D513+D232+D233+D234+D236+D239+D240+D241+D244+D248</f>
        <v>1682150</v>
      </c>
      <c r="E569" s="95">
        <f>E235+E237+E238+E214+E484+E513+E232+E233+E234+E236+E239+E240+E241+E244+E248</f>
        <v>74104.75</v>
      </c>
      <c r="F569" s="95">
        <f>F235+F237+F214+F484+F513+F232+F233+F234+F236+F239+F240+F241+F244+F248</f>
        <v>3141177</v>
      </c>
      <c r="G569" s="103">
        <f t="shared" si="346"/>
        <v>186.73584400915496</v>
      </c>
    </row>
    <row r="570" spans="2:7" x14ac:dyDescent="0.25">
      <c r="B570" s="46" t="s">
        <v>140</v>
      </c>
      <c r="C570" s="48" t="s">
        <v>152</v>
      </c>
      <c r="D570" s="95">
        <f>D499</f>
        <v>60000</v>
      </c>
      <c r="E570" s="95">
        <f>E499</f>
        <v>32929</v>
      </c>
      <c r="F570" s="95">
        <f>F499</f>
        <v>88400</v>
      </c>
      <c r="G570" s="103">
        <f t="shared" si="346"/>
        <v>147.33333333333334</v>
      </c>
    </row>
    <row r="571" spans="2:7" x14ac:dyDescent="0.25">
      <c r="B571" s="46" t="s">
        <v>141</v>
      </c>
      <c r="C571" s="48" t="s">
        <v>153</v>
      </c>
      <c r="D571" s="99">
        <v>532099</v>
      </c>
      <c r="E571" s="49">
        <v>93535</v>
      </c>
      <c r="F571" s="99">
        <v>647724</v>
      </c>
      <c r="G571" s="103">
        <f t="shared" si="346"/>
        <v>121.72997881973092</v>
      </c>
    </row>
    <row r="572" spans="2:7" x14ac:dyDescent="0.25">
      <c r="B572" s="46" t="s">
        <v>142</v>
      </c>
      <c r="C572" s="48" t="s">
        <v>154</v>
      </c>
      <c r="D572" s="95">
        <f>D503</f>
        <v>50000</v>
      </c>
      <c r="E572" s="95">
        <f>E503</f>
        <v>54877.38</v>
      </c>
      <c r="F572" s="95">
        <f>F503</f>
        <v>70000</v>
      </c>
      <c r="G572" s="103">
        <f t="shared" si="346"/>
        <v>140</v>
      </c>
    </row>
    <row r="573" spans="2:7" x14ac:dyDescent="0.25">
      <c r="B573" s="46" t="s">
        <v>143</v>
      </c>
      <c r="C573" s="48" t="s">
        <v>155</v>
      </c>
      <c r="D573" s="95">
        <f>D220+D504+D473+D502+D497+D500+D487</f>
        <v>129447</v>
      </c>
      <c r="E573" s="95">
        <f>E220+E504+E473+E502+E497+E500+E487</f>
        <v>54818.39</v>
      </c>
      <c r="F573" s="95">
        <f>F220+F504+F473+F502+F497+F500+F487+F231+F238+F247</f>
        <v>941128</v>
      </c>
      <c r="G573" s="103">
        <f t="shared" si="346"/>
        <v>727.03732029324749</v>
      </c>
    </row>
    <row r="574" spans="2:7" x14ac:dyDescent="0.25">
      <c r="B574" s="46" t="s">
        <v>144</v>
      </c>
      <c r="C574" s="48" t="s">
        <v>156</v>
      </c>
      <c r="D574" s="95">
        <f>D448+D505+D506+D422+D509</f>
        <v>416250</v>
      </c>
      <c r="E574" s="95">
        <f>E448+E505+E506+E422+E509</f>
        <v>210285.37</v>
      </c>
      <c r="F574" s="95">
        <f>F448+F505+F506+F422+F509</f>
        <v>375979</v>
      </c>
      <c r="G574" s="103">
        <f t="shared" si="346"/>
        <v>90.32528528528529</v>
      </c>
    </row>
    <row r="575" spans="2:7" x14ac:dyDescent="0.25">
      <c r="B575" s="46" t="s">
        <v>145</v>
      </c>
      <c r="C575" s="48" t="s">
        <v>157</v>
      </c>
      <c r="D575" s="95">
        <f>D386+D510+D511</f>
        <v>1065593</v>
      </c>
      <c r="E575" s="95">
        <f>E386+E510+E511</f>
        <v>552830.59000000008</v>
      </c>
      <c r="F575" s="95">
        <f>F386+F510+F511</f>
        <v>1040601</v>
      </c>
      <c r="G575" s="103">
        <f t="shared" si="346"/>
        <v>97.654639247817883</v>
      </c>
    </row>
    <row r="576" spans="2:7" x14ac:dyDescent="0.25">
      <c r="B576" s="46" t="s">
        <v>146</v>
      </c>
      <c r="C576" s="48" t="s">
        <v>158</v>
      </c>
      <c r="D576" s="94">
        <v>0</v>
      </c>
      <c r="E576" s="94">
        <v>0</v>
      </c>
      <c r="F576" s="95">
        <v>0</v>
      </c>
      <c r="G576" s="103" t="e">
        <f t="shared" si="346"/>
        <v>#DIV/0!</v>
      </c>
    </row>
    <row r="577" spans="2:7" x14ac:dyDescent="0.25">
      <c r="B577" s="46"/>
      <c r="C577" s="47" t="s">
        <v>147</v>
      </c>
      <c r="D577" s="95">
        <f t="shared" ref="D577:E577" si="347">SUM(D566:D576)</f>
        <v>5467948</v>
      </c>
      <c r="E577" s="95">
        <f t="shared" si="347"/>
        <v>1957862.3799999997</v>
      </c>
      <c r="F577" s="95">
        <f t="shared" ref="F577" si="348">SUM(F566:F576)</f>
        <v>7915185</v>
      </c>
      <c r="G577" s="103">
        <f t="shared" si="346"/>
        <v>144.75604010864771</v>
      </c>
    </row>
    <row r="578" spans="2:7" x14ac:dyDescent="0.25">
      <c r="D578" s="51"/>
    </row>
    <row r="580" spans="2:7" x14ac:dyDescent="0.25">
      <c r="B580" t="s">
        <v>271</v>
      </c>
    </row>
    <row r="581" spans="2:7" x14ac:dyDescent="0.25">
      <c r="B581" s="43" t="s">
        <v>134</v>
      </c>
      <c r="C581" s="43" t="s">
        <v>135</v>
      </c>
      <c r="D581" s="120" t="s">
        <v>129</v>
      </c>
      <c r="E581" s="116" t="s">
        <v>264</v>
      </c>
      <c r="F581" s="118" t="s">
        <v>280</v>
      </c>
      <c r="G581" s="116" t="s">
        <v>259</v>
      </c>
    </row>
    <row r="582" spans="2:7" x14ac:dyDescent="0.25">
      <c r="B582" s="42" t="s">
        <v>117</v>
      </c>
      <c r="C582" s="45"/>
      <c r="D582" s="121" t="s">
        <v>265</v>
      </c>
      <c r="E582" s="117" t="s">
        <v>279</v>
      </c>
      <c r="F582" s="117">
        <v>2018</v>
      </c>
      <c r="G582" s="119" t="s">
        <v>282</v>
      </c>
    </row>
    <row r="583" spans="2:7" x14ac:dyDescent="0.25">
      <c r="B583" s="89">
        <v>1</v>
      </c>
      <c r="C583" s="89">
        <v>2</v>
      </c>
      <c r="D583" s="89">
        <v>3</v>
      </c>
      <c r="E583" s="89">
        <v>4</v>
      </c>
      <c r="F583" s="89">
        <v>5</v>
      </c>
      <c r="G583" s="89">
        <v>6</v>
      </c>
    </row>
    <row r="584" spans="2:7" x14ac:dyDescent="0.25">
      <c r="B584" s="131" t="s">
        <v>272</v>
      </c>
      <c r="C584" s="33" t="s">
        <v>274</v>
      </c>
      <c r="D584" s="95">
        <f>D566+D569+D570+D571+D502+D497+D500+D487</f>
        <v>3856455</v>
      </c>
      <c r="E584" s="95">
        <f>E566+E569+E570+E571+E502+E497+E500+E487</f>
        <v>1101300.9099999999</v>
      </c>
      <c r="F584" s="95">
        <f>F566+F569+F570+F571+F502+F497+F500+F487</f>
        <v>5592274</v>
      </c>
      <c r="G584" s="103">
        <f t="shared" ref="G584:G586" si="349">F584/D584*100</f>
        <v>145.0107417304234</v>
      </c>
    </row>
    <row r="585" spans="2:7" x14ac:dyDescent="0.25">
      <c r="B585" s="131" t="s">
        <v>273</v>
      </c>
      <c r="C585" s="33" t="s">
        <v>275</v>
      </c>
      <c r="D585" s="95">
        <f>D572+D220+D504+D473+D574+D575</f>
        <v>1611493</v>
      </c>
      <c r="E585" s="95">
        <f>E572+E220+E504+E473+E574+E575</f>
        <v>856561.47000000009</v>
      </c>
      <c r="F585" s="95">
        <f>F572+F220+F504+F473+F574+F575+F231+F238+F247</f>
        <v>2322911</v>
      </c>
      <c r="G585" s="103">
        <f t="shared" si="349"/>
        <v>144.14651506398104</v>
      </c>
    </row>
    <row r="586" spans="2:7" x14ac:dyDescent="0.25">
      <c r="B586" s="130"/>
      <c r="C586" s="132" t="s">
        <v>276</v>
      </c>
      <c r="D586" s="134">
        <f t="shared" ref="D586" si="350">D584+D585</f>
        <v>5467948</v>
      </c>
      <c r="E586" s="134">
        <f t="shared" ref="E586:F586" si="351">E584+E585</f>
        <v>1957862.38</v>
      </c>
      <c r="F586" s="134">
        <f t="shared" si="351"/>
        <v>7915185</v>
      </c>
      <c r="G586" s="103">
        <f t="shared" si="349"/>
        <v>144.75604010864771</v>
      </c>
    </row>
    <row r="587" spans="2:7" x14ac:dyDescent="0.25">
      <c r="B587" s="133"/>
      <c r="C587" s="133"/>
      <c r="D587" s="133"/>
      <c r="E587" s="133"/>
      <c r="F587" s="133"/>
      <c r="G587" s="133"/>
    </row>
    <row r="588" spans="2:7" x14ac:dyDescent="0.25">
      <c r="B588" s="34"/>
      <c r="C588" s="34"/>
      <c r="D588" s="34"/>
      <c r="E588" s="34"/>
      <c r="F588" s="34"/>
      <c r="G588" s="34"/>
    </row>
  </sheetData>
  <pageMargins left="0.2" right="0.2" top="0.7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gogak</dc:creator>
  <cp:lastModifiedBy>zorand</cp:lastModifiedBy>
  <cp:lastPrinted>2018-11-03T09:26:01Z</cp:lastPrinted>
  <dcterms:created xsi:type="dcterms:W3CDTF">2013-12-09T10:13:12Z</dcterms:created>
  <dcterms:modified xsi:type="dcterms:W3CDTF">2018-12-10T11:12:23Z</dcterms:modified>
</cp:coreProperties>
</file>