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and\Desktop\Zoran Dakic\SKUPŠTINA OPŠTINE\Sjednice 2016-2020. godina\24. sjednica\budžet nakon amandmana, 2019. god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61" i="1" l="1"/>
  <c r="H86" i="1" l="1"/>
  <c r="G563" i="1"/>
  <c r="G565" i="1"/>
  <c r="G558" i="1"/>
  <c r="G576" i="1" l="1"/>
  <c r="E46" i="1"/>
  <c r="E208" i="1" l="1"/>
  <c r="F208" i="1"/>
  <c r="G208" i="1"/>
  <c r="D208" i="1"/>
  <c r="E211" i="1"/>
  <c r="F211" i="1"/>
  <c r="G211" i="1"/>
  <c r="D211" i="1"/>
  <c r="F561" i="1" l="1"/>
  <c r="E561" i="1"/>
  <c r="D561" i="1"/>
  <c r="E264" i="1" l="1"/>
  <c r="F264" i="1"/>
  <c r="G264" i="1"/>
  <c r="D264" i="1"/>
  <c r="E564" i="1"/>
  <c r="E562" i="1"/>
  <c r="E544" i="1"/>
  <c r="E540" i="1"/>
  <c r="E539" i="1" s="1"/>
  <c r="E520" i="1"/>
  <c r="E519" i="1" s="1"/>
  <c r="E517" i="1"/>
  <c r="E503" i="1"/>
  <c r="E502" i="1" s="1"/>
  <c r="E501" i="1" s="1"/>
  <c r="E492" i="1"/>
  <c r="E490" i="1"/>
  <c r="E477" i="1"/>
  <c r="E476" i="1" s="1"/>
  <c r="E475" i="1" s="1"/>
  <c r="E466" i="1"/>
  <c r="E464" i="1"/>
  <c r="E453" i="1"/>
  <c r="E452" i="1" s="1"/>
  <c r="E450" i="1"/>
  <c r="E445" i="1"/>
  <c r="E434" i="1"/>
  <c r="E429" i="1"/>
  <c r="E417" i="1"/>
  <c r="E416" i="1" s="1"/>
  <c r="E412" i="1"/>
  <c r="E411" i="1" s="1"/>
  <c r="E410" i="1" s="1"/>
  <c r="E408" i="1"/>
  <c r="E405" i="1"/>
  <c r="E402" i="1"/>
  <c r="E394" i="1"/>
  <c r="E389" i="1"/>
  <c r="E378" i="1"/>
  <c r="E377" i="1" s="1"/>
  <c r="E375" i="1"/>
  <c r="E371" i="1"/>
  <c r="E368" i="1"/>
  <c r="E180" i="1" s="1"/>
  <c r="E34" i="1" s="1"/>
  <c r="E366" i="1"/>
  <c r="E363" i="1"/>
  <c r="E171" i="1" s="1"/>
  <c r="E29" i="1" s="1"/>
  <c r="E358" i="1"/>
  <c r="E350" i="1"/>
  <c r="E339" i="1"/>
  <c r="E338" i="1" s="1"/>
  <c r="E336" i="1"/>
  <c r="E192" i="1" s="1"/>
  <c r="E44" i="1" s="1"/>
  <c r="E331" i="1"/>
  <c r="E327" i="1"/>
  <c r="E318" i="1"/>
  <c r="E313" i="1"/>
  <c r="E299" i="1"/>
  <c r="E298" i="1" s="1"/>
  <c r="E297" i="1" s="1"/>
  <c r="E302" i="1" s="1"/>
  <c r="E288" i="1"/>
  <c r="E287" i="1" s="1"/>
  <c r="E285" i="1"/>
  <c r="E190" i="1" s="1"/>
  <c r="E43" i="1" s="1"/>
  <c r="E283" i="1"/>
  <c r="E189" i="1" s="1"/>
  <c r="E280" i="1"/>
  <c r="E187" i="1" s="1"/>
  <c r="E276" i="1"/>
  <c r="E186" i="1" s="1"/>
  <c r="E259" i="1"/>
  <c r="E253" i="1"/>
  <c r="E237" i="1"/>
  <c r="E65" i="1" s="1"/>
  <c r="E236" i="1"/>
  <c r="E235" i="1" s="1"/>
  <c r="E64" i="1" s="1"/>
  <c r="E234" i="1"/>
  <c r="E233" i="1"/>
  <c r="E229" i="1"/>
  <c r="E227" i="1"/>
  <c r="E224" i="1"/>
  <c r="E223" i="1" s="1"/>
  <c r="E57" i="1" s="1"/>
  <c r="E222" i="1"/>
  <c r="E221" i="1"/>
  <c r="E220" i="1"/>
  <c r="E215" i="1"/>
  <c r="E214" i="1" s="1"/>
  <c r="E210" i="1"/>
  <c r="E207" i="1"/>
  <c r="E193" i="1"/>
  <c r="E191" i="1"/>
  <c r="E188" i="1"/>
  <c r="E181" i="1"/>
  <c r="E179" i="1"/>
  <c r="E178" i="1"/>
  <c r="E33" i="1" s="1"/>
  <c r="E177" i="1"/>
  <c r="E174" i="1"/>
  <c r="E172" i="1"/>
  <c r="E170" i="1"/>
  <c r="E169" i="1"/>
  <c r="E167" i="1"/>
  <c r="E165" i="1"/>
  <c r="E163" i="1"/>
  <c r="E162" i="1"/>
  <c r="E161" i="1"/>
  <c r="E160" i="1"/>
  <c r="E157" i="1"/>
  <c r="E156" i="1"/>
  <c r="E155" i="1"/>
  <c r="E154" i="1"/>
  <c r="E153" i="1"/>
  <c r="E152" i="1"/>
  <c r="E151" i="1"/>
  <c r="E150" i="1"/>
  <c r="E148" i="1"/>
  <c r="E147" i="1"/>
  <c r="E146" i="1"/>
  <c r="E145" i="1"/>
  <c r="E123" i="1"/>
  <c r="E40" i="1" s="1"/>
  <c r="E118" i="1"/>
  <c r="E39" i="1" s="1"/>
  <c r="E114" i="1"/>
  <c r="E38" i="1" s="1"/>
  <c r="E107" i="1"/>
  <c r="E106" i="1" s="1"/>
  <c r="E104" i="1"/>
  <c r="E103" i="1" s="1"/>
  <c r="E101" i="1"/>
  <c r="E16" i="1" s="1"/>
  <c r="E99" i="1"/>
  <c r="E15" i="1" s="1"/>
  <c r="E94" i="1"/>
  <c r="E14" i="1" s="1"/>
  <c r="E91" i="1"/>
  <c r="E13" i="1" s="1"/>
  <c r="E88" i="1"/>
  <c r="E86" i="1"/>
  <c r="E10" i="1" s="1"/>
  <c r="E82" i="1"/>
  <c r="E9" i="1" s="1"/>
  <c r="E77" i="1"/>
  <c r="E8" i="1" s="1"/>
  <c r="E75" i="1"/>
  <c r="E7" i="1" s="1"/>
  <c r="E61" i="1"/>
  <c r="E60" i="1"/>
  <c r="E54" i="1"/>
  <c r="E53" i="1" s="1"/>
  <c r="E11" i="1"/>
  <c r="F564" i="1"/>
  <c r="F562" i="1"/>
  <c r="E206" i="1" l="1"/>
  <c r="E37" i="1"/>
  <c r="E49" i="1"/>
  <c r="E48" i="1" s="1"/>
  <c r="E159" i="1"/>
  <c r="E25" i="1" s="1"/>
  <c r="E51" i="1"/>
  <c r="E50" i="1" s="1"/>
  <c r="E47" i="1" s="1"/>
  <c r="E59" i="1"/>
  <c r="E232" i="1"/>
  <c r="E63" i="1" s="1"/>
  <c r="E62" i="1" s="1"/>
  <c r="E330" i="1"/>
  <c r="E329" i="1" s="1"/>
  <c r="E370" i="1"/>
  <c r="E166" i="1"/>
  <c r="E27" i="1" s="1"/>
  <c r="E113" i="1"/>
  <c r="E112" i="1" s="1"/>
  <c r="E219" i="1"/>
  <c r="E56" i="1" s="1"/>
  <c r="E55" i="1" s="1"/>
  <c r="E52" i="1" s="1"/>
  <c r="E173" i="1"/>
  <c r="E30" i="1" s="1"/>
  <c r="E20" i="1"/>
  <c r="E19" i="1" s="1"/>
  <c r="E18" i="1"/>
  <c r="E17" i="1" s="1"/>
  <c r="E489" i="1"/>
  <c r="E488" i="1" s="1"/>
  <c r="E507" i="1" s="1"/>
  <c r="E565" i="1" s="1"/>
  <c r="E463" i="1"/>
  <c r="E462" i="1" s="1"/>
  <c r="E481" i="1" s="1"/>
  <c r="E428" i="1"/>
  <c r="E427" i="1" s="1"/>
  <c r="E349" i="1"/>
  <c r="E348" i="1" s="1"/>
  <c r="E380" i="1" s="1"/>
  <c r="E516" i="1"/>
  <c r="E515" i="1" s="1"/>
  <c r="E546" i="1" s="1"/>
  <c r="E444" i="1"/>
  <c r="E443" i="1" s="1"/>
  <c r="E388" i="1"/>
  <c r="E168" i="1"/>
  <c r="E28" i="1" s="1"/>
  <c r="E263" i="1"/>
  <c r="E262" i="1" s="1"/>
  <c r="E185" i="1"/>
  <c r="E226" i="1"/>
  <c r="E12" i="1"/>
  <c r="E90" i="1"/>
  <c r="E6" i="1"/>
  <c r="E74" i="1"/>
  <c r="E73" i="1" s="1"/>
  <c r="E312" i="1"/>
  <c r="E311" i="1" s="1"/>
  <c r="E144" i="1"/>
  <c r="E23" i="1" s="1"/>
  <c r="E407" i="1"/>
  <c r="E175" i="1" s="1"/>
  <c r="E176" i="1"/>
  <c r="E32" i="1" s="1"/>
  <c r="E31" i="1" s="1"/>
  <c r="E248" i="1"/>
  <c r="E158" i="1"/>
  <c r="E164" i="1"/>
  <c r="E26" i="1" s="1"/>
  <c r="G564" i="1"/>
  <c r="G562" i="1"/>
  <c r="F544" i="1"/>
  <c r="F178" i="1" s="1"/>
  <c r="F33" i="1" s="1"/>
  <c r="G544" i="1"/>
  <c r="G178" i="1" s="1"/>
  <c r="G33" i="1" s="1"/>
  <c r="F540" i="1"/>
  <c r="G540" i="1"/>
  <c r="F539" i="1"/>
  <c r="G539" i="1"/>
  <c r="F520" i="1"/>
  <c r="F167" i="1" s="1"/>
  <c r="G520" i="1"/>
  <c r="G519" i="1" s="1"/>
  <c r="F519" i="1"/>
  <c r="F517" i="1"/>
  <c r="F164" i="1" s="1"/>
  <c r="F26" i="1" s="1"/>
  <c r="G517" i="1"/>
  <c r="F503" i="1"/>
  <c r="G503" i="1"/>
  <c r="G502" i="1" s="1"/>
  <c r="G501" i="1" s="1"/>
  <c r="F502" i="1"/>
  <c r="F501" i="1" s="1"/>
  <c r="F492" i="1"/>
  <c r="G492" i="1"/>
  <c r="F490" i="1"/>
  <c r="G490" i="1"/>
  <c r="F477" i="1"/>
  <c r="G477" i="1"/>
  <c r="G476" i="1" s="1"/>
  <c r="G475" i="1" s="1"/>
  <c r="F476" i="1"/>
  <c r="F475" i="1" s="1"/>
  <c r="F466" i="1"/>
  <c r="G466" i="1"/>
  <c r="F464" i="1"/>
  <c r="G464" i="1"/>
  <c r="F453" i="1"/>
  <c r="F452" i="1" s="1"/>
  <c r="G453" i="1"/>
  <c r="G452" i="1" s="1"/>
  <c r="F450" i="1"/>
  <c r="G450" i="1"/>
  <c r="F445" i="1"/>
  <c r="G445" i="1"/>
  <c r="F434" i="1"/>
  <c r="G434" i="1"/>
  <c r="F429" i="1"/>
  <c r="G429" i="1"/>
  <c r="F417" i="1"/>
  <c r="G417" i="1"/>
  <c r="G416" i="1" s="1"/>
  <c r="F416" i="1"/>
  <c r="F412" i="1"/>
  <c r="F411" i="1" s="1"/>
  <c r="F410" i="1" s="1"/>
  <c r="G412" i="1"/>
  <c r="G411" i="1" s="1"/>
  <c r="G410" i="1" s="1"/>
  <c r="F408" i="1"/>
  <c r="F407" i="1" s="1"/>
  <c r="G408" i="1"/>
  <c r="G176" i="1" s="1"/>
  <c r="G32" i="1" s="1"/>
  <c r="F405" i="1"/>
  <c r="G405" i="1"/>
  <c r="F402" i="1"/>
  <c r="G402" i="1"/>
  <c r="G168" i="1" s="1"/>
  <c r="G28" i="1" s="1"/>
  <c r="F394" i="1"/>
  <c r="G394" i="1"/>
  <c r="F389" i="1"/>
  <c r="G389" i="1"/>
  <c r="F378" i="1"/>
  <c r="F377" i="1" s="1"/>
  <c r="G378" i="1"/>
  <c r="G377" i="1" s="1"/>
  <c r="F375" i="1"/>
  <c r="G375" i="1"/>
  <c r="F371" i="1"/>
  <c r="G371" i="1"/>
  <c r="F368" i="1"/>
  <c r="F180" i="1" s="1"/>
  <c r="F34" i="1" s="1"/>
  <c r="G368" i="1"/>
  <c r="G180" i="1" s="1"/>
  <c r="G34" i="1" s="1"/>
  <c r="F366" i="1"/>
  <c r="F173" i="1" s="1"/>
  <c r="F30" i="1" s="1"/>
  <c r="G366" i="1"/>
  <c r="F363" i="1"/>
  <c r="F171" i="1" s="1"/>
  <c r="F29" i="1" s="1"/>
  <c r="G363" i="1"/>
  <c r="G171" i="1" s="1"/>
  <c r="G29" i="1" s="1"/>
  <c r="F358" i="1"/>
  <c r="G358" i="1"/>
  <c r="F350" i="1"/>
  <c r="G350" i="1"/>
  <c r="F339" i="1"/>
  <c r="F338" i="1" s="1"/>
  <c r="G339" i="1"/>
  <c r="G338" i="1" s="1"/>
  <c r="F336" i="1"/>
  <c r="G336" i="1"/>
  <c r="F331" i="1"/>
  <c r="G331" i="1"/>
  <c r="F327" i="1"/>
  <c r="G327" i="1"/>
  <c r="F318" i="1"/>
  <c r="G318" i="1"/>
  <c r="F313" i="1"/>
  <c r="G313" i="1"/>
  <c r="F299" i="1"/>
  <c r="G299" i="1"/>
  <c r="G298" i="1" s="1"/>
  <c r="G297" i="1" s="1"/>
  <c r="G302" i="1" s="1"/>
  <c r="F298" i="1"/>
  <c r="F297" i="1" s="1"/>
  <c r="F302" i="1" s="1"/>
  <c r="F288" i="1"/>
  <c r="F287" i="1" s="1"/>
  <c r="G288" i="1"/>
  <c r="G287" i="1" s="1"/>
  <c r="F285" i="1"/>
  <c r="F190" i="1" s="1"/>
  <c r="F43" i="1" s="1"/>
  <c r="G285" i="1"/>
  <c r="G190" i="1" s="1"/>
  <c r="G43" i="1" s="1"/>
  <c r="F283" i="1"/>
  <c r="F189" i="1" s="1"/>
  <c r="G283" i="1"/>
  <c r="G189" i="1" s="1"/>
  <c r="F280" i="1"/>
  <c r="F187" i="1" s="1"/>
  <c r="G280" i="1"/>
  <c r="G187" i="1" s="1"/>
  <c r="F276" i="1"/>
  <c r="G276" i="1"/>
  <c r="G186" i="1" s="1"/>
  <c r="G185" i="1"/>
  <c r="F259" i="1"/>
  <c r="G259" i="1"/>
  <c r="F253" i="1"/>
  <c r="F158" i="1" s="1"/>
  <c r="G253" i="1"/>
  <c r="G248" i="1" s="1"/>
  <c r="F248" i="1"/>
  <c r="F237" i="1"/>
  <c r="F65" i="1" s="1"/>
  <c r="G237" i="1"/>
  <c r="G65" i="1" s="1"/>
  <c r="F236" i="1"/>
  <c r="F235" i="1" s="1"/>
  <c r="G236" i="1"/>
  <c r="G235" i="1" s="1"/>
  <c r="F234" i="1"/>
  <c r="G234" i="1"/>
  <c r="F233" i="1"/>
  <c r="G233" i="1"/>
  <c r="F229" i="1"/>
  <c r="G229" i="1"/>
  <c r="F227" i="1"/>
  <c r="G227" i="1"/>
  <c r="F224" i="1"/>
  <c r="F223" i="1" s="1"/>
  <c r="G224" i="1"/>
  <c r="G223" i="1" s="1"/>
  <c r="F222" i="1"/>
  <c r="G222" i="1"/>
  <c r="F221" i="1"/>
  <c r="G221" i="1"/>
  <c r="F220" i="1"/>
  <c r="G220" i="1"/>
  <c r="F215" i="1"/>
  <c r="F214" i="1" s="1"/>
  <c r="G215" i="1"/>
  <c r="G214" i="1" s="1"/>
  <c r="G210" i="1"/>
  <c r="G206" i="1" s="1"/>
  <c r="F210" i="1"/>
  <c r="F206" i="1" s="1"/>
  <c r="F193" i="1"/>
  <c r="G193" i="1"/>
  <c r="F191" i="1"/>
  <c r="G191" i="1"/>
  <c r="F188" i="1"/>
  <c r="G188" i="1"/>
  <c r="F185" i="1"/>
  <c r="F181" i="1"/>
  <c r="G181" i="1"/>
  <c r="F179" i="1"/>
  <c r="G179" i="1"/>
  <c r="F177" i="1"/>
  <c r="G177" i="1"/>
  <c r="F174" i="1"/>
  <c r="G174" i="1"/>
  <c r="F172" i="1"/>
  <c r="G172" i="1"/>
  <c r="F170" i="1"/>
  <c r="G170" i="1"/>
  <c r="F169" i="1"/>
  <c r="G169" i="1"/>
  <c r="F165" i="1"/>
  <c r="G165" i="1"/>
  <c r="F163" i="1"/>
  <c r="G163" i="1"/>
  <c r="F162" i="1"/>
  <c r="G162" i="1"/>
  <c r="F161" i="1"/>
  <c r="G161" i="1"/>
  <c r="F160" i="1"/>
  <c r="G160" i="1"/>
  <c r="F157" i="1"/>
  <c r="G157" i="1"/>
  <c r="F156" i="1"/>
  <c r="G156" i="1"/>
  <c r="F155" i="1"/>
  <c r="G155" i="1"/>
  <c r="F154" i="1"/>
  <c r="G154" i="1"/>
  <c r="F153" i="1"/>
  <c r="G153" i="1"/>
  <c r="F152" i="1"/>
  <c r="G152" i="1"/>
  <c r="F151" i="1"/>
  <c r="G151" i="1"/>
  <c r="F150" i="1"/>
  <c r="G150" i="1"/>
  <c r="F148" i="1"/>
  <c r="G148" i="1"/>
  <c r="F147" i="1"/>
  <c r="G147" i="1"/>
  <c r="F146" i="1"/>
  <c r="G146" i="1"/>
  <c r="F145" i="1"/>
  <c r="G145" i="1"/>
  <c r="F123" i="1"/>
  <c r="F40" i="1" s="1"/>
  <c r="G123" i="1"/>
  <c r="G40" i="1" s="1"/>
  <c r="F118" i="1"/>
  <c r="F39" i="1" s="1"/>
  <c r="G118" i="1"/>
  <c r="G39" i="1" s="1"/>
  <c r="F114" i="1"/>
  <c r="F38" i="1" s="1"/>
  <c r="G114" i="1"/>
  <c r="G38" i="1" s="1"/>
  <c r="F107" i="1"/>
  <c r="F20" i="1" s="1"/>
  <c r="F19" i="1" s="1"/>
  <c r="G107" i="1"/>
  <c r="G106" i="1" s="1"/>
  <c r="F106" i="1"/>
  <c r="F104" i="1"/>
  <c r="F103" i="1" s="1"/>
  <c r="G104" i="1"/>
  <c r="G18" i="1" s="1"/>
  <c r="G17" i="1" s="1"/>
  <c r="F101" i="1"/>
  <c r="F16" i="1" s="1"/>
  <c r="G101" i="1"/>
  <c r="G16" i="1" s="1"/>
  <c r="F99" i="1"/>
  <c r="F15" i="1" s="1"/>
  <c r="G99" i="1"/>
  <c r="G15" i="1" s="1"/>
  <c r="F94" i="1"/>
  <c r="G94" i="1"/>
  <c r="G14" i="1" s="1"/>
  <c r="F91" i="1"/>
  <c r="F13" i="1" s="1"/>
  <c r="G91" i="1"/>
  <c r="F88" i="1"/>
  <c r="F11" i="1" s="1"/>
  <c r="G88" i="1"/>
  <c r="G11" i="1" s="1"/>
  <c r="F86" i="1"/>
  <c r="F10" i="1" s="1"/>
  <c r="G86" i="1"/>
  <c r="G10" i="1" s="1"/>
  <c r="F82" i="1"/>
  <c r="F9" i="1" s="1"/>
  <c r="G82" i="1"/>
  <c r="G9" i="1" s="1"/>
  <c r="F77" i="1"/>
  <c r="F8" i="1" s="1"/>
  <c r="G77" i="1"/>
  <c r="F75" i="1"/>
  <c r="F7" i="1" s="1"/>
  <c r="G75" i="1"/>
  <c r="G7" i="1" s="1"/>
  <c r="E125" i="1" l="1"/>
  <c r="F175" i="1"/>
  <c r="E231" i="1"/>
  <c r="E225" i="1" s="1"/>
  <c r="G167" i="1"/>
  <c r="F312" i="1"/>
  <c r="F311" i="1" s="1"/>
  <c r="F342" i="1" s="1"/>
  <c r="G192" i="1"/>
  <c r="G44" i="1" s="1"/>
  <c r="G74" i="1"/>
  <c r="G158" i="1"/>
  <c r="G444" i="1"/>
  <c r="G443" i="1" s="1"/>
  <c r="E218" i="1"/>
  <c r="E213" i="1" s="1"/>
  <c r="E58" i="1"/>
  <c r="E381" i="1"/>
  <c r="G8" i="1"/>
  <c r="G6" i="1" s="1"/>
  <c r="G173" i="1"/>
  <c r="G30" i="1" s="1"/>
  <c r="G370" i="1"/>
  <c r="F428" i="1"/>
  <c r="F427" i="1" s="1"/>
  <c r="F463" i="1"/>
  <c r="F462" i="1" s="1"/>
  <c r="F481" i="1" s="1"/>
  <c r="G489" i="1"/>
  <c r="G488" i="1" s="1"/>
  <c r="G507" i="1" s="1"/>
  <c r="E184" i="1"/>
  <c r="E42" i="1" s="1"/>
  <c r="E41" i="1" s="1"/>
  <c r="E36" i="1" s="1"/>
  <c r="F247" i="1"/>
  <c r="F246" i="1" s="1"/>
  <c r="G219" i="1"/>
  <c r="G218" i="1" s="1"/>
  <c r="G213" i="1" s="1"/>
  <c r="G226" i="1"/>
  <c r="F263" i="1"/>
  <c r="F262" i="1" s="1"/>
  <c r="F261" i="1" s="1"/>
  <c r="F144" i="1"/>
  <c r="F23" i="1" s="1"/>
  <c r="E5" i="1"/>
  <c r="E549" i="1" s="1"/>
  <c r="E456" i="1"/>
  <c r="E455" i="1"/>
  <c r="E566" i="1" s="1"/>
  <c r="E387" i="1"/>
  <c r="E419" i="1" s="1"/>
  <c r="E567" i="1" s="1"/>
  <c r="E341" i="1"/>
  <c r="E558" i="1" s="1"/>
  <c r="E342" i="1"/>
  <c r="E261" i="1"/>
  <c r="E182" i="1" s="1"/>
  <c r="E183" i="1"/>
  <c r="E247" i="1"/>
  <c r="E149" i="1"/>
  <c r="E24" i="1" s="1"/>
  <c r="E22" i="1" s="1"/>
  <c r="E21" i="1" s="1"/>
  <c r="F330" i="1"/>
  <c r="F329" i="1" s="1"/>
  <c r="F192" i="1"/>
  <c r="F44" i="1" s="1"/>
  <c r="G103" i="1"/>
  <c r="F349" i="1"/>
  <c r="F348" i="1" s="1"/>
  <c r="F380" i="1" s="1"/>
  <c r="F159" i="1"/>
  <c r="F25" i="1" s="1"/>
  <c r="F388" i="1"/>
  <c r="G407" i="1"/>
  <c r="G175" i="1" s="1"/>
  <c r="G113" i="1"/>
  <c r="G112" i="1" s="1"/>
  <c r="F232" i="1"/>
  <c r="F231" i="1" s="1"/>
  <c r="G232" i="1"/>
  <c r="G231" i="1" s="1"/>
  <c r="G159" i="1"/>
  <c r="G25" i="1" s="1"/>
  <c r="F149" i="1"/>
  <c r="F24" i="1" s="1"/>
  <c r="F168" i="1"/>
  <c r="F28" i="1" s="1"/>
  <c r="F516" i="1"/>
  <c r="F515" i="1" s="1"/>
  <c r="F546" i="1" s="1"/>
  <c r="F166" i="1"/>
  <c r="F27" i="1" s="1"/>
  <c r="G166" i="1"/>
  <c r="G27" i="1" s="1"/>
  <c r="G516" i="1"/>
  <c r="G515" i="1" s="1"/>
  <c r="G546" i="1" s="1"/>
  <c r="G164" i="1"/>
  <c r="G26" i="1" s="1"/>
  <c r="F489" i="1"/>
  <c r="F488" i="1" s="1"/>
  <c r="F507" i="1" s="1"/>
  <c r="G463" i="1"/>
  <c r="G462" i="1" s="1"/>
  <c r="G481" i="1" s="1"/>
  <c r="F444" i="1"/>
  <c r="F443" i="1" s="1"/>
  <c r="G428" i="1"/>
  <c r="G427" i="1" s="1"/>
  <c r="G31" i="1"/>
  <c r="F176" i="1"/>
  <c r="F32" i="1" s="1"/>
  <c r="F31" i="1" s="1"/>
  <c r="F387" i="1"/>
  <c r="G388" i="1"/>
  <c r="G144" i="1"/>
  <c r="G23" i="1" s="1"/>
  <c r="F370" i="1"/>
  <c r="G349" i="1"/>
  <c r="G348" i="1" s="1"/>
  <c r="G380" i="1" s="1"/>
  <c r="G330" i="1"/>
  <c r="G329" i="1" s="1"/>
  <c r="G312" i="1"/>
  <c r="G311" i="1" s="1"/>
  <c r="G263" i="1"/>
  <c r="G262" i="1" s="1"/>
  <c r="F186" i="1"/>
  <c r="G247" i="1"/>
  <c r="G149" i="1"/>
  <c r="G24" i="1" s="1"/>
  <c r="G246" i="1"/>
  <c r="F226" i="1"/>
  <c r="F219" i="1"/>
  <c r="F218" i="1" s="1"/>
  <c r="F213" i="1" s="1"/>
  <c r="F113" i="1"/>
  <c r="F112" i="1" s="1"/>
  <c r="F37" i="1"/>
  <c r="G37" i="1"/>
  <c r="G20" i="1"/>
  <c r="G19" i="1" s="1"/>
  <c r="F18" i="1"/>
  <c r="F17" i="1" s="1"/>
  <c r="G90" i="1"/>
  <c r="F90" i="1"/>
  <c r="F14" i="1"/>
  <c r="F12" i="1" s="1"/>
  <c r="G13" i="1"/>
  <c r="G12" i="1" s="1"/>
  <c r="F74" i="1"/>
  <c r="F6" i="1"/>
  <c r="H563" i="1"/>
  <c r="H541" i="1"/>
  <c r="H542" i="1"/>
  <c r="H543" i="1"/>
  <c r="H545" i="1"/>
  <c r="H529" i="1"/>
  <c r="H530" i="1"/>
  <c r="H531" i="1"/>
  <c r="H532" i="1"/>
  <c r="H533" i="1"/>
  <c r="H534" i="1"/>
  <c r="H535" i="1"/>
  <c r="H536" i="1"/>
  <c r="H537" i="1"/>
  <c r="H538" i="1"/>
  <c r="H518" i="1"/>
  <c r="H521" i="1"/>
  <c r="H522" i="1"/>
  <c r="H523" i="1"/>
  <c r="H524" i="1"/>
  <c r="H525" i="1"/>
  <c r="H526" i="1"/>
  <c r="H527" i="1"/>
  <c r="H528" i="1"/>
  <c r="H505" i="1"/>
  <c r="H491" i="1"/>
  <c r="H494" i="1"/>
  <c r="H495" i="1"/>
  <c r="H497" i="1"/>
  <c r="H498" i="1"/>
  <c r="H499" i="1"/>
  <c r="H500" i="1"/>
  <c r="H504" i="1"/>
  <c r="H479" i="1"/>
  <c r="H465" i="1"/>
  <c r="H468" i="1"/>
  <c r="H469" i="1"/>
  <c r="H470" i="1"/>
  <c r="H471" i="1"/>
  <c r="H472" i="1"/>
  <c r="H473" i="1"/>
  <c r="H474" i="1"/>
  <c r="H447" i="1"/>
  <c r="H448" i="1"/>
  <c r="H451" i="1"/>
  <c r="H454" i="1"/>
  <c r="H430" i="1"/>
  <c r="H431" i="1"/>
  <c r="H432" i="1"/>
  <c r="H436" i="1"/>
  <c r="H437" i="1"/>
  <c r="H438" i="1"/>
  <c r="H439" i="1"/>
  <c r="H440" i="1"/>
  <c r="H441" i="1"/>
  <c r="H442" i="1"/>
  <c r="H403" i="1"/>
  <c r="H404" i="1"/>
  <c r="H406" i="1"/>
  <c r="H409" i="1"/>
  <c r="H414" i="1"/>
  <c r="H418" i="1"/>
  <c r="H390" i="1"/>
  <c r="H391" i="1"/>
  <c r="H392" i="1"/>
  <c r="H396" i="1"/>
  <c r="H397" i="1"/>
  <c r="H398" i="1"/>
  <c r="H399" i="1"/>
  <c r="H400" i="1"/>
  <c r="H401" i="1"/>
  <c r="H367" i="1"/>
  <c r="H372" i="1"/>
  <c r="H373" i="1"/>
  <c r="H376" i="1"/>
  <c r="H379" i="1"/>
  <c r="H355" i="1"/>
  <c r="H357" i="1"/>
  <c r="H359" i="1"/>
  <c r="H360" i="1"/>
  <c r="H362" i="1"/>
  <c r="H364" i="1"/>
  <c r="H365" i="1"/>
  <c r="H337" i="1"/>
  <c r="H340" i="1"/>
  <c r="H320" i="1"/>
  <c r="H321" i="1"/>
  <c r="H323" i="1"/>
  <c r="H324" i="1"/>
  <c r="H325" i="1"/>
  <c r="H326" i="1"/>
  <c r="H314" i="1"/>
  <c r="H315" i="1"/>
  <c r="H316" i="1"/>
  <c r="H317" i="1"/>
  <c r="H319" i="1"/>
  <c r="H300" i="1"/>
  <c r="H301" i="1"/>
  <c r="H289" i="1"/>
  <c r="H273" i="1"/>
  <c r="H274" i="1"/>
  <c r="H275" i="1"/>
  <c r="H277" i="1"/>
  <c r="H278" i="1"/>
  <c r="H279" i="1"/>
  <c r="H281" i="1"/>
  <c r="H282" i="1"/>
  <c r="H284" i="1"/>
  <c r="H265" i="1"/>
  <c r="H266" i="1"/>
  <c r="H267" i="1"/>
  <c r="H268" i="1"/>
  <c r="H269" i="1"/>
  <c r="H270" i="1"/>
  <c r="H271" i="1"/>
  <c r="H272" i="1"/>
  <c r="H249" i="1"/>
  <c r="H250" i="1"/>
  <c r="H251" i="1"/>
  <c r="H252" i="1"/>
  <c r="H254" i="1"/>
  <c r="H255" i="1"/>
  <c r="H256" i="1"/>
  <c r="H257" i="1"/>
  <c r="H258" i="1"/>
  <c r="H230" i="1"/>
  <c r="H238" i="1"/>
  <c r="H217" i="1"/>
  <c r="H228" i="1"/>
  <c r="H110" i="1"/>
  <c r="H111" i="1"/>
  <c r="H117" i="1"/>
  <c r="H92" i="1"/>
  <c r="H95" i="1"/>
  <c r="H96" i="1"/>
  <c r="H97" i="1"/>
  <c r="H98" i="1"/>
  <c r="H100" i="1"/>
  <c r="H102" i="1"/>
  <c r="H105" i="1"/>
  <c r="H109" i="1"/>
  <c r="H76" i="1"/>
  <c r="H78" i="1"/>
  <c r="H83" i="1"/>
  <c r="H84" i="1"/>
  <c r="H87" i="1"/>
  <c r="F64" i="1"/>
  <c r="F61" i="1"/>
  <c r="F60" i="1"/>
  <c r="F57" i="1"/>
  <c r="F54" i="1"/>
  <c r="F53" i="1" s="1"/>
  <c r="G51" i="1"/>
  <c r="F49" i="1"/>
  <c r="F48" i="1" s="1"/>
  <c r="D222" i="1"/>
  <c r="D221" i="1"/>
  <c r="H221" i="1" s="1"/>
  <c r="D220" i="1"/>
  <c r="D224" i="1"/>
  <c r="D234" i="1"/>
  <c r="D233" i="1"/>
  <c r="D236" i="1"/>
  <c r="D237" i="1"/>
  <c r="D65" i="1" s="1"/>
  <c r="D229" i="1"/>
  <c r="D61" i="1" s="1"/>
  <c r="D227" i="1"/>
  <c r="D60" i="1" s="1"/>
  <c r="D215" i="1"/>
  <c r="D54" i="1" s="1"/>
  <c r="D51" i="1"/>
  <c r="D207" i="1"/>
  <c r="F73" i="1" l="1"/>
  <c r="F125" i="1" s="1"/>
  <c r="F341" i="1"/>
  <c r="F290" i="1"/>
  <c r="G184" i="1"/>
  <c r="G42" i="1" s="1"/>
  <c r="G41" i="1" s="1"/>
  <c r="G36" i="1" s="1"/>
  <c r="F184" i="1"/>
  <c r="F42" i="1" s="1"/>
  <c r="F41" i="1" s="1"/>
  <c r="F36" i="1" s="1"/>
  <c r="E205" i="1"/>
  <c r="E420" i="1"/>
  <c r="F455" i="1"/>
  <c r="F566" i="1" s="1"/>
  <c r="F22" i="1"/>
  <c r="F21" i="1" s="1"/>
  <c r="G225" i="1"/>
  <c r="G381" i="1"/>
  <c r="G205" i="1"/>
  <c r="H227" i="1"/>
  <c r="G73" i="1"/>
  <c r="G125" i="1" s="1"/>
  <c r="F456" i="1"/>
  <c r="F558" i="1"/>
  <c r="F576" i="1" s="1"/>
  <c r="E35" i="1"/>
  <c r="E45" i="1" s="1"/>
  <c r="E66" i="1" s="1"/>
  <c r="E577" i="1"/>
  <c r="F225" i="1"/>
  <c r="F205" i="1" s="1"/>
  <c r="E246" i="1"/>
  <c r="E143" i="1"/>
  <c r="E576" i="1"/>
  <c r="E569" i="1"/>
  <c r="F420" i="1"/>
  <c r="F419" i="1"/>
  <c r="G455" i="1"/>
  <c r="G566" i="1" s="1"/>
  <c r="G456" i="1"/>
  <c r="F565" i="1"/>
  <c r="F143" i="1"/>
  <c r="F183" i="1"/>
  <c r="F182" i="1"/>
  <c r="G341" i="1"/>
  <c r="G342" i="1"/>
  <c r="G387" i="1"/>
  <c r="F142" i="1"/>
  <c r="F381" i="1"/>
  <c r="F291" i="1"/>
  <c r="G22" i="1"/>
  <c r="G21" i="1" s="1"/>
  <c r="G143" i="1"/>
  <c r="G183" i="1"/>
  <c r="G261" i="1"/>
  <c r="G182" i="1" s="1"/>
  <c r="G5" i="1"/>
  <c r="F5" i="1"/>
  <c r="H215" i="1"/>
  <c r="D49" i="1"/>
  <c r="G60" i="1"/>
  <c r="H60" i="1" s="1"/>
  <c r="H234" i="1"/>
  <c r="H236" i="1"/>
  <c r="H229" i="1"/>
  <c r="G61" i="1"/>
  <c r="G50" i="1"/>
  <c r="G56" i="1"/>
  <c r="H220" i="1"/>
  <c r="H224" i="1"/>
  <c r="H233" i="1"/>
  <c r="H237" i="1"/>
  <c r="G49" i="1"/>
  <c r="F51" i="1"/>
  <c r="F50" i="1" s="1"/>
  <c r="F47" i="1" s="1"/>
  <c r="G54" i="1"/>
  <c r="F59" i="1"/>
  <c r="D214" i="1"/>
  <c r="H214" i="1" s="1"/>
  <c r="D226" i="1"/>
  <c r="H226" i="1" s="1"/>
  <c r="D235" i="1"/>
  <c r="D64" i="1" s="1"/>
  <c r="D232" i="1"/>
  <c r="D63" i="1" s="1"/>
  <c r="D210" i="1"/>
  <c r="D223" i="1"/>
  <c r="D57" i="1" s="1"/>
  <c r="E578" i="1" l="1"/>
  <c r="E291" i="1"/>
  <c r="E142" i="1"/>
  <c r="E290" i="1"/>
  <c r="E194" i="1" s="1"/>
  <c r="E550" i="1" s="1"/>
  <c r="G419" i="1"/>
  <c r="G567" i="1" s="1"/>
  <c r="G420" i="1"/>
  <c r="G291" i="1"/>
  <c r="F567" i="1"/>
  <c r="F194" i="1"/>
  <c r="F550" i="1" s="1"/>
  <c r="F549" i="1"/>
  <c r="G142" i="1"/>
  <c r="G290" i="1"/>
  <c r="G194" i="1" s="1"/>
  <c r="G550" i="1" s="1"/>
  <c r="G35" i="1"/>
  <c r="G45" i="1" s="1"/>
  <c r="F35" i="1"/>
  <c r="F45" i="1" s="1"/>
  <c r="F56" i="1"/>
  <c r="F55" i="1" s="1"/>
  <c r="F52" i="1" s="1"/>
  <c r="F63" i="1"/>
  <c r="F62" i="1" s="1"/>
  <c r="F58" i="1" s="1"/>
  <c r="F46" i="1" s="1"/>
  <c r="G57" i="1"/>
  <c r="H57" i="1" s="1"/>
  <c r="H223" i="1"/>
  <c r="G55" i="1"/>
  <c r="G53" i="1"/>
  <c r="H54" i="1"/>
  <c r="G48" i="1"/>
  <c r="H61" i="1"/>
  <c r="G59" i="1"/>
  <c r="H235" i="1"/>
  <c r="G64" i="1"/>
  <c r="H64" i="1" s="1"/>
  <c r="H232" i="1"/>
  <c r="G63" i="1"/>
  <c r="D231" i="1"/>
  <c r="H231" i="1" s="1"/>
  <c r="D206" i="1"/>
  <c r="H561" i="1"/>
  <c r="H264" i="1"/>
  <c r="G569" i="1" l="1"/>
  <c r="G577" i="1"/>
  <c r="F66" i="1"/>
  <c r="G578" i="1"/>
  <c r="G549" i="1"/>
  <c r="F577" i="1"/>
  <c r="F578" i="1" s="1"/>
  <c r="F569" i="1"/>
  <c r="H63" i="1"/>
  <c r="G62" i="1"/>
  <c r="G58" i="1" s="1"/>
  <c r="G46" i="1" s="1"/>
  <c r="G66" i="1" s="1"/>
  <c r="G47" i="1"/>
  <c r="G52" i="1"/>
  <c r="D225" i="1"/>
  <c r="H225" i="1" s="1"/>
  <c r="D172" i="1"/>
  <c r="H172" i="1" s="1"/>
  <c r="D363" i="1"/>
  <c r="H363" i="1" s="1"/>
  <c r="D276" i="1" l="1"/>
  <c r="H276" i="1" s="1"/>
  <c r="H65" i="1" l="1"/>
  <c r="D280" i="1" l="1"/>
  <c r="H280" i="1" s="1"/>
  <c r="D107" i="1"/>
  <c r="H107" i="1" s="1"/>
  <c r="D540" i="1" l="1"/>
  <c r="H540" i="1" s="1"/>
  <c r="D171" i="1"/>
  <c r="H171" i="1" s="1"/>
  <c r="D336" i="1" l="1"/>
  <c r="H336" i="1" s="1"/>
  <c r="D283" i="1" l="1"/>
  <c r="H283" i="1" s="1"/>
  <c r="D114" i="1"/>
  <c r="H114" i="1" s="1"/>
  <c r="D564" i="1" l="1"/>
  <c r="H564" i="1" s="1"/>
  <c r="D562" i="1"/>
  <c r="H562" i="1" s="1"/>
  <c r="D378" i="1" l="1"/>
  <c r="H378" i="1" s="1"/>
  <c r="D377" i="1" l="1"/>
  <c r="H377" i="1" s="1"/>
  <c r="D145" i="1" l="1"/>
  <c r="H145" i="1" s="1"/>
  <c r="D146" i="1"/>
  <c r="H146" i="1" s="1"/>
  <c r="D490" i="1"/>
  <c r="H490" i="1" s="1"/>
  <c r="D174" i="1"/>
  <c r="H174" i="1" s="1"/>
  <c r="D405" i="1"/>
  <c r="H405" i="1" s="1"/>
  <c r="D375" i="1" l="1"/>
  <c r="H375" i="1" s="1"/>
  <c r="D544" i="1" l="1"/>
  <c r="H544" i="1" s="1"/>
  <c r="D539" i="1"/>
  <c r="H539" i="1" s="1"/>
  <c r="D520" i="1"/>
  <c r="H520" i="1" s="1"/>
  <c r="D517" i="1"/>
  <c r="H517" i="1" s="1"/>
  <c r="D503" i="1"/>
  <c r="H503" i="1" s="1"/>
  <c r="D492" i="1"/>
  <c r="H492" i="1" s="1"/>
  <c r="D477" i="1"/>
  <c r="H477" i="1" s="1"/>
  <c r="D466" i="1"/>
  <c r="H466" i="1" s="1"/>
  <c r="D464" i="1"/>
  <c r="H464" i="1" s="1"/>
  <c r="D453" i="1"/>
  <c r="H453" i="1" s="1"/>
  <c r="D450" i="1"/>
  <c r="H450" i="1" s="1"/>
  <c r="D445" i="1"/>
  <c r="H445" i="1" s="1"/>
  <c r="D434" i="1"/>
  <c r="H434" i="1" s="1"/>
  <c r="D429" i="1"/>
  <c r="H429" i="1" s="1"/>
  <c r="D417" i="1"/>
  <c r="H417" i="1" s="1"/>
  <c r="D412" i="1"/>
  <c r="H412" i="1" s="1"/>
  <c r="D408" i="1"/>
  <c r="D402" i="1"/>
  <c r="H402" i="1" s="1"/>
  <c r="D394" i="1"/>
  <c r="H394" i="1" s="1"/>
  <c r="D389" i="1"/>
  <c r="H389" i="1" s="1"/>
  <c r="D371" i="1"/>
  <c r="H371" i="1" s="1"/>
  <c r="D368" i="1"/>
  <c r="D366" i="1"/>
  <c r="H366" i="1" s="1"/>
  <c r="D358" i="1"/>
  <c r="H358" i="1" s="1"/>
  <c r="D350" i="1"/>
  <c r="H350" i="1" s="1"/>
  <c r="D339" i="1"/>
  <c r="H339" i="1" s="1"/>
  <c r="D331" i="1"/>
  <c r="D327" i="1"/>
  <c r="D318" i="1"/>
  <c r="H318" i="1" s="1"/>
  <c r="D313" i="1"/>
  <c r="H313" i="1" s="1"/>
  <c r="D299" i="1"/>
  <c r="H299" i="1" s="1"/>
  <c r="D288" i="1"/>
  <c r="H288" i="1" s="1"/>
  <c r="D285" i="1"/>
  <c r="D185" i="1"/>
  <c r="H185" i="1" s="1"/>
  <c r="D259" i="1"/>
  <c r="D253" i="1"/>
  <c r="D193" i="1"/>
  <c r="H193" i="1" s="1"/>
  <c r="D191" i="1"/>
  <c r="D188" i="1"/>
  <c r="D187" i="1"/>
  <c r="H187" i="1" s="1"/>
  <c r="D186" i="1"/>
  <c r="H186" i="1" s="1"/>
  <c r="D181" i="1"/>
  <c r="D179" i="1"/>
  <c r="H179" i="1" s="1"/>
  <c r="D177" i="1"/>
  <c r="H177" i="1" s="1"/>
  <c r="D170" i="1"/>
  <c r="H170" i="1" s="1"/>
  <c r="D169" i="1"/>
  <c r="H169" i="1" s="1"/>
  <c r="D165" i="1"/>
  <c r="H165" i="1" s="1"/>
  <c r="D163" i="1"/>
  <c r="H163" i="1" s="1"/>
  <c r="D162" i="1"/>
  <c r="D161" i="1"/>
  <c r="H161" i="1" s="1"/>
  <c r="D160" i="1"/>
  <c r="H160" i="1" s="1"/>
  <c r="D157" i="1"/>
  <c r="H157" i="1" s="1"/>
  <c r="D156" i="1"/>
  <c r="H156" i="1" s="1"/>
  <c r="D155" i="1"/>
  <c r="H155" i="1" s="1"/>
  <c r="D154" i="1"/>
  <c r="H154" i="1" s="1"/>
  <c r="D153" i="1"/>
  <c r="H153" i="1" s="1"/>
  <c r="D152" i="1"/>
  <c r="H152" i="1" s="1"/>
  <c r="D151" i="1"/>
  <c r="H151" i="1" s="1"/>
  <c r="D150" i="1"/>
  <c r="H150" i="1" s="1"/>
  <c r="D148" i="1"/>
  <c r="H148" i="1" s="1"/>
  <c r="D147" i="1"/>
  <c r="H147" i="1" s="1"/>
  <c r="D407" i="1" l="1"/>
  <c r="H407" i="1" s="1"/>
  <c r="H408" i="1"/>
  <c r="D248" i="1"/>
  <c r="H248" i="1" s="1"/>
  <c r="H253" i="1"/>
  <c r="D411" i="1"/>
  <c r="H411" i="1" s="1"/>
  <c r="D416" i="1"/>
  <c r="H416" i="1" s="1"/>
  <c r="D452" i="1"/>
  <c r="H452" i="1" s="1"/>
  <c r="D287" i="1"/>
  <c r="H287" i="1" s="1"/>
  <c r="D330" i="1"/>
  <c r="H330" i="1" s="1"/>
  <c r="D338" i="1"/>
  <c r="H338" i="1" s="1"/>
  <c r="D410" i="1"/>
  <c r="H410" i="1" s="1"/>
  <c r="D444" i="1"/>
  <c r="H444" i="1" s="1"/>
  <c r="D463" i="1"/>
  <c r="H463" i="1" s="1"/>
  <c r="D476" i="1"/>
  <c r="H476" i="1" s="1"/>
  <c r="D502" i="1"/>
  <c r="H502" i="1" s="1"/>
  <c r="D298" i="1"/>
  <c r="H298" i="1" s="1"/>
  <c r="D176" i="1"/>
  <c r="H176" i="1" s="1"/>
  <c r="D489" i="1"/>
  <c r="H489" i="1" s="1"/>
  <c r="D164" i="1"/>
  <c r="H164" i="1" s="1"/>
  <c r="D158" i="1"/>
  <c r="H158" i="1" s="1"/>
  <c r="D189" i="1"/>
  <c r="H189" i="1" s="1"/>
  <c r="D190" i="1"/>
  <c r="D159" i="1"/>
  <c r="H159" i="1" s="1"/>
  <c r="D349" i="1"/>
  <c r="H349" i="1" s="1"/>
  <c r="D180" i="1"/>
  <c r="D370" i="1"/>
  <c r="H370" i="1" s="1"/>
  <c r="D388" i="1"/>
  <c r="H388" i="1" s="1"/>
  <c r="D519" i="1"/>
  <c r="H519" i="1" s="1"/>
  <c r="D178" i="1"/>
  <c r="H178" i="1" s="1"/>
  <c r="D428" i="1"/>
  <c r="H428" i="1" s="1"/>
  <c r="D168" i="1"/>
  <c r="H168" i="1" s="1"/>
  <c r="D312" i="1"/>
  <c r="H312" i="1" s="1"/>
  <c r="D192" i="1"/>
  <c r="H192" i="1" s="1"/>
  <c r="D167" i="1"/>
  <c r="H167" i="1" s="1"/>
  <c r="D144" i="1"/>
  <c r="H144" i="1" s="1"/>
  <c r="D263" i="1"/>
  <c r="H263" i="1" s="1"/>
  <c r="D173" i="1"/>
  <c r="H173" i="1" s="1"/>
  <c r="D123" i="1"/>
  <c r="D118" i="1"/>
  <c r="D104" i="1"/>
  <c r="D101" i="1"/>
  <c r="H101" i="1" s="1"/>
  <c r="D99" i="1"/>
  <c r="H99" i="1" s="1"/>
  <c r="D94" i="1"/>
  <c r="H94" i="1" s="1"/>
  <c r="D91" i="1"/>
  <c r="H91" i="1" s="1"/>
  <c r="D88" i="1"/>
  <c r="D86" i="1"/>
  <c r="D82" i="1"/>
  <c r="H82" i="1" s="1"/>
  <c r="D77" i="1"/>
  <c r="H77" i="1" s="1"/>
  <c r="D75" i="1"/>
  <c r="H75" i="1" s="1"/>
  <c r="D33" i="1" l="1"/>
  <c r="H33" i="1" s="1"/>
  <c r="D103" i="1"/>
  <c r="H103" i="1" s="1"/>
  <c r="H104" i="1"/>
  <c r="D247" i="1"/>
  <c r="H247" i="1" s="1"/>
  <c r="D149" i="1"/>
  <c r="H149" i="1" s="1"/>
  <c r="D175" i="1"/>
  <c r="H175" i="1" s="1"/>
  <c r="D53" i="1"/>
  <c r="H53" i="1" s="1"/>
  <c r="D113" i="1"/>
  <c r="H113" i="1" s="1"/>
  <c r="D43" i="1"/>
  <c r="D501" i="1"/>
  <c r="H501" i="1" s="1"/>
  <c r="D462" i="1"/>
  <c r="H462" i="1" s="1"/>
  <c r="D34" i="1"/>
  <c r="D48" i="1"/>
  <c r="D329" i="1"/>
  <c r="H329" i="1" s="1"/>
  <c r="D475" i="1"/>
  <c r="H475" i="1" s="1"/>
  <c r="D443" i="1"/>
  <c r="H443" i="1" s="1"/>
  <c r="D59" i="1"/>
  <c r="H59" i="1" s="1"/>
  <c r="D26" i="1"/>
  <c r="H26" i="1" s="1"/>
  <c r="D29" i="1"/>
  <c r="H29" i="1" s="1"/>
  <c r="D387" i="1"/>
  <c r="H387" i="1" s="1"/>
  <c r="D24" i="1"/>
  <c r="H24" i="1" s="1"/>
  <c r="D262" i="1"/>
  <c r="H262" i="1" s="1"/>
  <c r="D311" i="1"/>
  <c r="D348" i="1"/>
  <c r="H348" i="1" s="1"/>
  <c r="D488" i="1"/>
  <c r="H488" i="1" s="1"/>
  <c r="D297" i="1"/>
  <c r="H297" i="1" s="1"/>
  <c r="D25" i="1"/>
  <c r="H25" i="1" s="1"/>
  <c r="D32" i="1"/>
  <c r="H32" i="1" s="1"/>
  <c r="D50" i="1"/>
  <c r="D7" i="1"/>
  <c r="H7" i="1" s="1"/>
  <c r="D8" i="1"/>
  <c r="H8" i="1" s="1"/>
  <c r="D9" i="1"/>
  <c r="H9" i="1" s="1"/>
  <c r="D10" i="1"/>
  <c r="H10" i="1" s="1"/>
  <c r="D11" i="1"/>
  <c r="D13" i="1"/>
  <c r="H13" i="1" s="1"/>
  <c r="D15" i="1"/>
  <c r="H15" i="1" s="1"/>
  <c r="D16" i="1"/>
  <c r="H16" i="1" s="1"/>
  <c r="D38" i="1"/>
  <c r="H38" i="1" s="1"/>
  <c r="D39" i="1"/>
  <c r="D40" i="1"/>
  <c r="D516" i="1"/>
  <c r="H516" i="1" s="1"/>
  <c r="D166" i="1"/>
  <c r="H166" i="1" s="1"/>
  <c r="D28" i="1"/>
  <c r="H28" i="1" s="1"/>
  <c r="D427" i="1"/>
  <c r="H427" i="1" s="1"/>
  <c r="D18" i="1"/>
  <c r="H18" i="1" s="1"/>
  <c r="D74" i="1"/>
  <c r="H74" i="1" s="1"/>
  <c r="D44" i="1"/>
  <c r="H44" i="1" s="1"/>
  <c r="D184" i="1"/>
  <c r="H184" i="1" s="1"/>
  <c r="D30" i="1"/>
  <c r="H30" i="1" s="1"/>
  <c r="D23" i="1"/>
  <c r="H23" i="1" s="1"/>
  <c r="D106" i="1"/>
  <c r="H106" i="1" s="1"/>
  <c r="D90" i="1"/>
  <c r="H90" i="1" s="1"/>
  <c r="D14" i="1"/>
  <c r="H14" i="1" s="1"/>
  <c r="D183" i="1" l="1"/>
  <c r="H183" i="1" s="1"/>
  <c r="D342" i="1"/>
  <c r="H342" i="1" s="1"/>
  <c r="H311" i="1"/>
  <c r="D112" i="1"/>
  <c r="H112" i="1" s="1"/>
  <c r="D246" i="1"/>
  <c r="H246" i="1" s="1"/>
  <c r="D515" i="1"/>
  <c r="D546" i="1" s="1"/>
  <c r="H546" i="1" s="1"/>
  <c r="D143" i="1"/>
  <c r="H143" i="1" s="1"/>
  <c r="D481" i="1"/>
  <c r="H481" i="1" s="1"/>
  <c r="D6" i="1"/>
  <c r="H6" i="1" s="1"/>
  <c r="D31" i="1"/>
  <c r="H31" i="1" s="1"/>
  <c r="D62" i="1"/>
  <c r="H62" i="1" s="1"/>
  <c r="D37" i="1"/>
  <c r="H37" i="1" s="1"/>
  <c r="D47" i="1"/>
  <c r="D420" i="1"/>
  <c r="H420" i="1" s="1"/>
  <c r="D419" i="1"/>
  <c r="D27" i="1"/>
  <c r="H27" i="1" s="1"/>
  <c r="D302" i="1"/>
  <c r="H302" i="1" s="1"/>
  <c r="D380" i="1"/>
  <c r="H380" i="1" s="1"/>
  <c r="D341" i="1"/>
  <c r="H341" i="1" s="1"/>
  <c r="D261" i="1"/>
  <c r="H261" i="1" s="1"/>
  <c r="D12" i="1"/>
  <c r="H12" i="1" s="1"/>
  <c r="D20" i="1"/>
  <c r="H20" i="1" s="1"/>
  <c r="D42" i="1"/>
  <c r="H42" i="1" s="1"/>
  <c r="D455" i="1"/>
  <c r="H455" i="1" s="1"/>
  <c r="D456" i="1"/>
  <c r="H456" i="1" s="1"/>
  <c r="D507" i="1"/>
  <c r="D17" i="1"/>
  <c r="H17" i="1" s="1"/>
  <c r="D73" i="1"/>
  <c r="H73" i="1" s="1"/>
  <c r="D565" i="1" l="1"/>
  <c r="H565" i="1" s="1"/>
  <c r="H507" i="1"/>
  <c r="D142" i="1"/>
  <c r="H142" i="1" s="1"/>
  <c r="H515" i="1"/>
  <c r="D567" i="1"/>
  <c r="H567" i="1" s="1"/>
  <c r="H419" i="1"/>
  <c r="D58" i="1"/>
  <c r="H58" i="1" s="1"/>
  <c r="D566" i="1"/>
  <c r="H566" i="1" s="1"/>
  <c r="D19" i="1"/>
  <c r="H19" i="1" s="1"/>
  <c r="D182" i="1"/>
  <c r="H182" i="1" s="1"/>
  <c r="D290" i="1"/>
  <c r="H290" i="1" s="1"/>
  <c r="D558" i="1"/>
  <c r="H558" i="1" s="1"/>
  <c r="D381" i="1"/>
  <c r="H381" i="1" s="1"/>
  <c r="D22" i="1"/>
  <c r="H22" i="1" s="1"/>
  <c r="D41" i="1"/>
  <c r="H41" i="1" s="1"/>
  <c r="D291" i="1"/>
  <c r="H291" i="1" s="1"/>
  <c r="D125" i="1"/>
  <c r="H125" i="1" s="1"/>
  <c r="D219" i="1" l="1"/>
  <c r="D577" i="1"/>
  <c r="H577" i="1" s="1"/>
  <c r="D21" i="1"/>
  <c r="H21" i="1" s="1"/>
  <c r="D194" i="1"/>
  <c r="D36" i="1"/>
  <c r="H36" i="1" s="1"/>
  <c r="D5" i="1"/>
  <c r="D576" i="1"/>
  <c r="H576" i="1" s="1"/>
  <c r="D569" i="1"/>
  <c r="H569" i="1" s="1"/>
  <c r="H194" i="1" l="1"/>
  <c r="D549" i="1"/>
  <c r="H5" i="1"/>
  <c r="D56" i="1"/>
  <c r="H219" i="1"/>
  <c r="D218" i="1"/>
  <c r="H218" i="1" s="1"/>
  <c r="D35" i="1"/>
  <c r="H35" i="1" s="1"/>
  <c r="D578" i="1"/>
  <c r="H578" i="1" s="1"/>
  <c r="D550" i="1" l="1"/>
  <c r="H56" i="1"/>
  <c r="D55" i="1"/>
  <c r="D213" i="1"/>
  <c r="H213" i="1" s="1"/>
  <c r="D45" i="1"/>
  <c r="H45" i="1" s="1"/>
  <c r="H55" i="1" l="1"/>
  <c r="D52" i="1"/>
  <c r="D205" i="1"/>
  <c r="H205" i="1" s="1"/>
  <c r="H52" i="1" l="1"/>
  <c r="D46" i="1"/>
  <c r="H46" i="1" l="1"/>
  <c r="D66" i="1"/>
</calcChain>
</file>

<file path=xl/sharedStrings.xml><?xml version="1.0" encoding="utf-8"?>
<sst xmlns="http://schemas.openxmlformats.org/spreadsheetml/2006/main" count="672" uniqueCount="300">
  <si>
    <t>А. БУЏЕТСКИ ПРИХОДИ</t>
  </si>
  <si>
    <t>Порески приходи</t>
  </si>
  <si>
    <t>Порези на лична примања и приходе од самосталне дјелатности</t>
  </si>
  <si>
    <t>Порези на имовину</t>
  </si>
  <si>
    <t>Порези на промет производа и услуга</t>
  </si>
  <si>
    <t>Индиректни порези дозначени од УИО</t>
  </si>
  <si>
    <t>Остали порески приходи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</si>
  <si>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</si>
  <si>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</si>
  <si>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</si>
  <si>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Новчане казне</t>
  </si>
  <si>
    <t>Остали непорески приходи</t>
  </si>
  <si>
    <t>Грантови</t>
  </si>
  <si>
    <t>Трансфери између буџетских јединица истог нивоа власти</t>
  </si>
  <si>
    <t>Б. БУЏЕТСКИ РАСХОДИ</t>
  </si>
  <si>
    <t>Текући расходи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</si>
  <si>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</si>
  <si>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</si>
  <si>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</si>
  <si>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</si>
  <si>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</si>
  <si>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***</t>
  </si>
  <si>
    <t>Буџетска резерва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</si>
  <si>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</si>
  <si>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</si>
  <si>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</si>
  <si>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Примици за произведену сталну имовину</t>
  </si>
  <si>
    <t>Примици за непроизведену сталну имовину</t>
  </si>
  <si>
    <t>Примици од залиха материјала, учинака, робе и ситног инвентара, амбалаже и сл.</t>
  </si>
  <si>
    <t>Примици по основу пореза на додату вриједност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</si>
  <si>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</si>
  <si>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</si>
  <si>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</si>
  <si>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робе и ситног инвентара, амбалаже и сл.</t>
  </si>
  <si>
    <t>Издаци по основу пореза на додату вриједност</t>
  </si>
  <si>
    <t>Д. БУЏЕТСКИ СУФИЦИТ/ДЕФИЦИТ (В+Г)</t>
  </si>
  <si>
    <t>Ђ. НЕТО ФИНАНСИРАЊЕ (Е+Ж+З+И)</t>
  </si>
  <si>
    <t>I Примици од финансијске имовине</t>
  </si>
  <si>
    <t>****</t>
  </si>
  <si>
    <t>Примици од финансијске имовине</t>
  </si>
  <si>
    <t>II Издаци за финансијску имовину</t>
  </si>
  <si>
    <t>Издаци за финансијску имовину</t>
  </si>
  <si>
    <t>Ж. НЕТО ЗАДУЖИВАЊЕ (I-II)</t>
  </si>
  <si>
    <t>II Издаци за отплату дугова</t>
  </si>
  <si>
    <t>Издаци за отплату дугова</t>
  </si>
  <si>
    <t>И. РАСПОДЈЕЛА СУФИЦИТА ИЗ РАНИЈИХ ПЕРИОДА</t>
  </si>
  <si>
    <t>Ј. РАЗЛИКА У ФИНАНСИРАЊУ (Д+Ђ)</t>
  </si>
  <si>
    <t>БУЏЕТСКИ ПРИХОДИ</t>
  </si>
  <si>
    <t xml:space="preserve">П о р е с к и  пр и х о д и </t>
  </si>
  <si>
    <t>Порези на насљеђе и поклоне</t>
  </si>
  <si>
    <t>Порези на финансијске и капиталне трансакције</t>
  </si>
  <si>
    <t>Остали порези на имовину</t>
  </si>
  <si>
    <t>Н е п о р е с к и  п р и х о д и</t>
  </si>
  <si>
    <t>Приходи од закупа и ренте</t>
  </si>
  <si>
    <t>Приходи од камата на готовину и готовинске еквиваленте</t>
  </si>
  <si>
    <t>Административне накнаде и таксе</t>
  </si>
  <si>
    <t>Комуналне накнаде и таксе</t>
  </si>
  <si>
    <t>Накнаде по разним основима</t>
  </si>
  <si>
    <t>Приходи од пружања јавних услуга</t>
  </si>
  <si>
    <t>Г р а н т о в и</t>
  </si>
  <si>
    <t>ПРИМИЦИ ЗА НЕФИНАНСИЈСКУ ИМОВИНУ</t>
  </si>
  <si>
    <t xml:space="preserve">БУЏЕТСКИ РАСХОДИ </t>
  </si>
  <si>
    <t>Грантови из земље</t>
  </si>
  <si>
    <t>П р и м и ц и   з а  н е ф и н а н с и ј с к у   и м о в и н у</t>
  </si>
  <si>
    <t>Примици за зграде и објекте</t>
  </si>
  <si>
    <t>Примици за постројења и опрему</t>
  </si>
  <si>
    <t>Примици за земљиште</t>
  </si>
  <si>
    <t>Примици за подземна и површинска налазишта</t>
  </si>
  <si>
    <t>Примици за остала природана добра</t>
  </si>
  <si>
    <t>Примици за осталу непроизведену имовину</t>
  </si>
  <si>
    <t>УКУПНИ БУЏЕТСКИ ПРИХОДИ И ПРИМИЦИ ЗА НЕФИНАНСИЈСКУ ИМОВИНУ</t>
  </si>
  <si>
    <t>Т е к у ћ и  р а с х о д и</t>
  </si>
  <si>
    <t>Расходи за бруто плате</t>
  </si>
  <si>
    <t>Расходи за бруто накнаде  трошкова и осталих личних примања запослених</t>
  </si>
  <si>
    <t>Расходи по основу коришћења робе и услуга</t>
  </si>
  <si>
    <t>Расходи по основу закупа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</si>
  <si>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</si>
  <si>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</si>
  <si>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материјал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</si>
  <si>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</si>
  <si>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</si>
  <si>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</si>
  <si>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Расходи за услуге одржавања јавних површина и заштите животне средине</t>
  </si>
  <si>
    <t>ИЗДАЦИ ЗА НЕФИНАНСИЈСКУ ИМОВИНУ</t>
  </si>
  <si>
    <t>Остали расходи по основу коришћења робе и услуга</t>
  </si>
  <si>
    <t>Расходи по основу камата на хартије од вриједности</t>
  </si>
  <si>
    <t>Расходи по основу камата на примљене зајмове у земљи</t>
  </si>
  <si>
    <t>Расходи по основу камата на примљене зајмове из иностранства</t>
  </si>
  <si>
    <t>Расходи по основу затезних камата</t>
  </si>
  <si>
    <t>Грантови у земљи</t>
  </si>
  <si>
    <t>Дознаке на име социјалне заштите које се исплаћују из буџета Републике</t>
  </si>
  <si>
    <t>Дознаке грађанима које се исплаћују из буџета Републике, општина и градова</t>
  </si>
  <si>
    <t>И з д а ц и   з а   н е ф и н а н с и ј с к у   и м о в и н у</t>
  </si>
  <si>
    <t xml:space="preserve">Издаци за изградњу и прибављање зграда и објеката 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</si>
  <si>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</si>
  <si>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</si>
  <si>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нематеријалну произведену имовину</t>
  </si>
  <si>
    <t>УКУПНИ БУЏЕТСКИ РАСХОДИ И ИЗДАЦИ ЗА НЕФИНАНСИЈСКУ ИМОВИНУ</t>
  </si>
  <si>
    <t xml:space="preserve">Ф И Н А Н С И Р А Њ Е </t>
  </si>
  <si>
    <t>Н Е Т О   П Р И М И Ц И   О Д   Ф И Н А Н С И Ј С К Е   И М О В И Н Е</t>
  </si>
  <si>
    <t>П р и м и ц и  о д   ф и н а н с и ј с к е   и м о в и н е</t>
  </si>
  <si>
    <t>И з д а ц и  з а   ф и н а н с и ј с к у   и м о в и н у</t>
  </si>
  <si>
    <t>Издаци за хартије од вриједности</t>
  </si>
  <si>
    <t>Н Е Т О  З А Д У Ж И В А Њ Е</t>
  </si>
  <si>
    <t>П р и м и ц и  о д  з а д у ж и в а њ а</t>
  </si>
  <si>
    <t>Примици од задуживања</t>
  </si>
  <si>
    <t>Примици од краткорочног задуживања</t>
  </si>
  <si>
    <t>Примици од дугорочног задуживања</t>
  </si>
  <si>
    <t>И з д а ц и  з а  о т п л а т у  д у г о в а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</si>
  <si>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</si>
  <si>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</si>
  <si>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ПЕРИОДА</t>
  </si>
  <si>
    <t>БУЏЕТСКИ РАСХОДИ УКУПНО</t>
  </si>
  <si>
    <t>Економски</t>
  </si>
  <si>
    <t>код</t>
  </si>
  <si>
    <t xml:space="preserve">О п и с </t>
  </si>
  <si>
    <t>Опис</t>
  </si>
  <si>
    <t>СЛУЖБА НАЧЕЛНИКА БР.П.Ј.120</t>
  </si>
  <si>
    <t>СЛУЖБА СКУПШТИНЕ БР.П.Ј.110</t>
  </si>
  <si>
    <t>ОСТАЛА БУЏЕТСКА ПОТРОШЊА БР.П.Ј.190</t>
  </si>
  <si>
    <t>ЦЕНТАР ЗА СОЦИЈАЛНИ РАД БР.П.Ј.300</t>
  </si>
  <si>
    <t>ДЈЕЧИЈИ ВРТИЋ "МЛАДОСТ" БР.П.Ј.400</t>
  </si>
  <si>
    <t>С.Ш.Ц. "ПЕТАР КОЧИЋ" БР.П.Ј.023</t>
  </si>
  <si>
    <t>НАРОДНА БИБЛИОТЕКА БР.П.Ј. 001</t>
  </si>
  <si>
    <t>ОСТАЛИ БУЏЕТСКИ КОРИСНИЦИ БР.П.Ј. 123</t>
  </si>
  <si>
    <t>Е. НЕТО ПРИМИЦИ ОД ФИНАНСИЈСКЕ ИМОВИНЕ (I-II)</t>
  </si>
  <si>
    <t>Остали непоменути расходи</t>
  </si>
  <si>
    <t>Издаци по основу улагања у побољшање осталих природних добара</t>
  </si>
  <si>
    <t>Издаци за изградњу и прибављање зграда и објеката</t>
  </si>
  <si>
    <t>УКУПНИ БУЏЕТСКИ РАСХОДИ И ИЗДАЦИ ЗА ОТПЛАТУ ДУГОВА</t>
  </si>
  <si>
    <t>Функц.</t>
  </si>
  <si>
    <t>ФУНКЦИЈА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</si>
  <si>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</si>
  <si>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</si>
  <si>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</si>
  <si>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</si>
  <si>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</si>
  <si>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</si>
  <si>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</si>
  <si>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</si>
  <si>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</si>
  <si>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</si>
  <si>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</si>
  <si>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УКУПНО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</si>
  <si>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</si>
  <si>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</si>
  <si>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</si>
  <si>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</si>
  <si>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</si>
  <si>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</si>
  <si>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</si>
  <si>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</si>
  <si>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</si>
  <si>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</si>
  <si>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Остало</t>
  </si>
  <si>
    <t>Порези на промет производа</t>
  </si>
  <si>
    <t>Порези на промет услуга</t>
  </si>
  <si>
    <t>Aкцизе</t>
  </si>
  <si>
    <t>Издаци за инвестиционо одржавање опреме</t>
  </si>
  <si>
    <t xml:space="preserve">Нови </t>
  </si>
  <si>
    <t>ек. Код</t>
  </si>
  <si>
    <t>ек. код</t>
  </si>
  <si>
    <t>Нови</t>
  </si>
  <si>
    <t>Трансфери између или унутар јединица власти</t>
  </si>
  <si>
    <t>Трансфери између различитих јединица власти</t>
  </si>
  <si>
    <t>Т р а  н с ф е р и   и з м е ђ у  и л и  у н у т а р ј е д и н и ц а   в л а с т и</t>
  </si>
  <si>
    <t>Трансфери од државе</t>
  </si>
  <si>
    <t>Индиректни порези прикупљени преко УИО</t>
  </si>
  <si>
    <t>Индиректни порези прикупљени преко УИО- збирно</t>
  </si>
  <si>
    <t>Остали примици</t>
  </si>
  <si>
    <t xml:space="preserve">О с т а л и   п р и м и ц и </t>
  </si>
  <si>
    <t>I Примици од задуживања</t>
  </si>
  <si>
    <t>Примици од хартија од вриједности у земљи (изузев акција)</t>
  </si>
  <si>
    <t>Трансфери између и унутар јединица власти</t>
  </si>
  <si>
    <t>Трансфери унутар исте јединице власти</t>
  </si>
  <si>
    <t>Расходи за бруто накнаде  трошкова и осталих личних примања запослених по основу рада</t>
  </si>
  <si>
    <t>Расходи за отпремнине и једнократне помоћи</t>
  </si>
  <si>
    <t>Остали некласификовани расходи</t>
  </si>
  <si>
    <t>Трансфери фондовима обавезног социјалног осигурања</t>
  </si>
  <si>
    <t>Остали издаци</t>
  </si>
  <si>
    <t>З. ОСТАЛИ НЕТО ПРИМИЦИ (I-II)</t>
  </si>
  <si>
    <t>I Остали примици</t>
  </si>
  <si>
    <t>II Остали издаци</t>
  </si>
  <si>
    <t>Остали издаци из трансакција између или унутар јединица власти</t>
  </si>
  <si>
    <t>Остали примици из трансакција између или унутар јединица власти</t>
  </si>
  <si>
    <t>Остали примици из трансакција са другим јединицама власти</t>
  </si>
  <si>
    <t xml:space="preserve">О с т а л и   и з д а ц и </t>
  </si>
  <si>
    <t>Остали издаци из трансакција  са другим јединицама власти</t>
  </si>
  <si>
    <t>О с т а л и   и з д а ц и</t>
  </si>
  <si>
    <t>Издаци за исплату главнице по хартијама од вриједности (изузев акција)</t>
  </si>
  <si>
    <t>УКУПНИ БУЏЕТСКИ РАСХОДИ И ИЗДАЦИ ЗА НЕФИНАНСИЈСКУ ИМОВИНУ И ОСТАЛИ ИЗДАЦИ</t>
  </si>
  <si>
    <t>Остали издаци из трансакција са другим јединицама власти</t>
  </si>
  <si>
    <t>УКУПНИ БУЏЕТСКИ РАСХОДИ И ИЗДАЦИ ЗА НЕФИНАНСИЈСКУ ИМОВИНУ и БОЛОВАЊЕ</t>
  </si>
  <si>
    <t>Издаци за отплат главнице по хартијама од вриједности (изузев акција)</t>
  </si>
  <si>
    <t>Т р а н с ф е р и   и з м е ђ у   и   у н у т а р    ј е д и н и ц а   в л а с т и</t>
  </si>
  <si>
    <t>И з д а ц и  з а   о т п л а т у    д у г о в а</t>
  </si>
  <si>
    <t>Расходи по судским рјешењима</t>
  </si>
  <si>
    <t>Расходи за наканду плата запослених за вријеме боловања, родитељског одсуства и ост.накн. плата</t>
  </si>
  <si>
    <t>Дознаке пружаоцима услуга социјалне заштите које се исплаћују из бу. Републике, општина и градова</t>
  </si>
  <si>
    <t>Политичке партије</t>
  </si>
  <si>
    <t>Општински црвени крст</t>
  </si>
  <si>
    <t>Ф.К. Горица</t>
  </si>
  <si>
    <t>Ж.О.К. Плива</t>
  </si>
  <si>
    <t>К.К. Плива</t>
  </si>
  <si>
    <t>Карате клуб</t>
  </si>
  <si>
    <t>Ју-јитсу клуб</t>
  </si>
  <si>
    <t xml:space="preserve">Шаховски клуб </t>
  </si>
  <si>
    <t>Спортско риболовно друштво</t>
  </si>
  <si>
    <t>Вјерске организације и удружења</t>
  </si>
  <si>
    <t>Општинска борачка организација</t>
  </si>
  <si>
    <t>Ватрогасно друштво</t>
  </si>
  <si>
    <t>Удружење пензионера</t>
  </si>
  <si>
    <t>Дом здравља</t>
  </si>
  <si>
    <t>Дом културе "Никола Кокошар"</t>
  </si>
  <si>
    <t>О.Ш. "Немања Влатковић"</t>
  </si>
  <si>
    <t>О.Ш. "Раде Маријанац"</t>
  </si>
  <si>
    <t>Расходи финансирања, други фин. трошкови и расх. трансакција размјене између или унутар јед. вл.</t>
  </si>
  <si>
    <t>Расходи фин. и др. фин. трошкови између јединица власти</t>
  </si>
  <si>
    <t>Расходи по оснoву камата за примљене зајмове из иностранства</t>
  </si>
  <si>
    <t>Издаци за изградњу и прибављање зграда и објеката (пут Шипово-Лубово)</t>
  </si>
  <si>
    <t>Издаци за изградњу и прибављање зграда и објеката (пут Ваганац-Прибељци)</t>
  </si>
  <si>
    <t>Издаци за изградњу и прибављање зграда и објеката (канализациона мрежа)</t>
  </si>
  <si>
    <t>Остали непоменути расходи (одборници)</t>
  </si>
  <si>
    <t>Остали непоменути расходи (оик)</t>
  </si>
  <si>
    <t>Остали непоменути расходи (манифестације)</t>
  </si>
  <si>
    <t>Остали непоменути расходи (репрезентација)</t>
  </si>
  <si>
    <t>Расходи финансирања, други фин. трошкови и рас. трансакција размјене између или унутар јед. вл.</t>
  </si>
  <si>
    <t>Дознаке грађанима које се исплаћују из буџета Републике, општина и градова (стип.,прев.дј.,нагр.уч,пом.појед.)</t>
  </si>
  <si>
    <t>Субвенције (Пољопривреда, Суф.јав.пр)</t>
  </si>
  <si>
    <t>Расходи за стручне услуге (пл.промет, цен.рег.хов,мртвозорство)</t>
  </si>
  <si>
    <t>Остали расходи по основу коришћења робе и услуга (уг.о дјелу и накн.стета, чл.Сав.опс.и гр.)</t>
  </si>
  <si>
    <t>Расходи по основу камата на хартије од вриједности (обвезнице)</t>
  </si>
  <si>
    <t xml:space="preserve">Расходи по основу затезних камата </t>
  </si>
  <si>
    <t>Расходи фин. и др. фин. трошкови између јединица власти (Евр.инв.банка)</t>
  </si>
  <si>
    <t>Расходи фин. и др. фин. трошкови између јединица власти (камата кред.за пољопр.)</t>
  </si>
  <si>
    <t>Расходи за наканду плата запослених за вријеме боловања, родитељског одсуства и ост.накн. пл.</t>
  </si>
  <si>
    <t>Расходи по основу утрошка енергије, комуналних, комуникационих и транспортних услуга(тел.,струја, вода, кан.)</t>
  </si>
  <si>
    <t>Расходи за режијски материјал (канц.мат., мат.за чишћ.,струч.литература)</t>
  </si>
  <si>
    <t xml:space="preserve">Расходи за текуће одржавање </t>
  </si>
  <si>
    <t>Расходи за стручне услуге (осиг.радника, возила, лиценце,програми)</t>
  </si>
  <si>
    <t>Остали расходи по основу коришћења робе и услуга (стручни испити,семинари,комисије,репрезентација)</t>
  </si>
  <si>
    <t>Издаци за залихе материјала, робе и ситног инвентара, амбалаже и сл. (гуме,тел.ап.и ост)</t>
  </si>
  <si>
    <t>Остали издаци из трансакција са другим јединицама власти (боловање)</t>
  </si>
  <si>
    <t>Остали расходи по основу коришћења робе и услуга (репрезентација)</t>
  </si>
  <si>
    <t>Расходи за стручне услуге (оглашавање)</t>
  </si>
  <si>
    <t>Расходи по основу утрошка енергије, комуналних, комуникационих и транспортних услуга (дератизација)</t>
  </si>
  <si>
    <t>Расходи за стручне услуге (геодет.усл.)</t>
  </si>
  <si>
    <t>Расходи за текуће одржавање (насип.пут., прог.ком инф.-водовод, канал.,јав.рас.)</t>
  </si>
  <si>
    <t>Расходи за услуге одржавања јавних површина и заштите животне средине (прог.ком.инф., зим.одр.нек.пут.,утр.ел.е.јав.рас.)</t>
  </si>
  <si>
    <t>Остали непоменути расходи (уг.о дј.,остали расх.)</t>
  </si>
  <si>
    <t>Трансфери између буџетских јединица истог нивоа власти (Туристичка организација)</t>
  </si>
  <si>
    <t>Дознаке грађанима које се исплаћују из буџета Републике, општина и градова (новорођенчад)</t>
  </si>
  <si>
    <t>Индекс</t>
  </si>
  <si>
    <t>ОПШТИНСКА УПРАВА БР.П.Ј.130</t>
  </si>
  <si>
    <t>Издаци за отплату дугова из трансакција између или унутар јединица власти</t>
  </si>
  <si>
    <t>Издаци за отплату дугова према другим јединицама власти</t>
  </si>
  <si>
    <t>Дознаке грађанима које се исплаћују из буџета Републике, општина и градова (дознаке грађ.)</t>
  </si>
  <si>
    <t>Извршење</t>
  </si>
  <si>
    <t>БУЏЕТ   (7,8,9)</t>
  </si>
  <si>
    <t>БУЏЕТ   (4,5,6)</t>
  </si>
  <si>
    <t>Издаци за изградњу и прибављање зграда и објеката ( локлани пут Драгњић Подови )</t>
  </si>
  <si>
    <t>Издаци у земљи за отплату неизмирених обавеза из ранијих година</t>
  </si>
  <si>
    <t>Табела 1</t>
  </si>
  <si>
    <t>Табела 2</t>
  </si>
  <si>
    <t>ЗУ</t>
  </si>
  <si>
    <t>ИУ</t>
  </si>
  <si>
    <t>1. Заједничке услуге</t>
  </si>
  <si>
    <t>2. Индивидуалне услуге</t>
  </si>
  <si>
    <t>УКУПНО (1+2)</t>
  </si>
  <si>
    <t>Издаци за изградњу и прибављање зграда и објеката ( пут Ћате )</t>
  </si>
  <si>
    <t>Н Е Т О   О С Т А Л И   П Р И М И Ц И</t>
  </si>
  <si>
    <t>Ребаланс</t>
  </si>
  <si>
    <t>Трансфери од ентитета (Центар.за соц.рад, МУЛС)</t>
  </si>
  <si>
    <t>Примици за инвестициону имовину</t>
  </si>
  <si>
    <t>Трансфери од јединица локалне самоуправе (по записнику Пор.упр.)</t>
  </si>
  <si>
    <t xml:space="preserve">Невладине организације </t>
  </si>
  <si>
    <t>Издаци за набавку постројења и опреме (Спортска дворана - опрема)</t>
  </si>
  <si>
    <t>Издаци за изградњу и прибављање зграда и објеката (пут Кичалово брдо)</t>
  </si>
  <si>
    <t>Издаци за изградњу и прибављање зграда и објеката ( базен )</t>
  </si>
  <si>
    <t>Издаци за изградњу и прибављање зграда и објеката (прилазни пут -спортска хала)</t>
  </si>
  <si>
    <t>Издаци за инвестиционо одржавање, реконструкцију и адаптацију зграда и објеката( рекон гр.ул.)</t>
  </si>
  <si>
    <t>Издаци за инвестиционо одржавање, реконструкцију и адаптацију зграда и објеката( кан. Вртић)</t>
  </si>
  <si>
    <t>Расподјела суфицита по одлуци о расподјели утврђеног суфицита за 2017. годину</t>
  </si>
  <si>
    <t>Издаци за инвестиционо одржавање, рекон. и адапт. зграда и објеката( водовод Купрешка Ријека)</t>
  </si>
  <si>
    <t>Издаци за немат. произведену имовину (Израда планова, шумско - привр основе , набавка софтв, стр.пл.)</t>
  </si>
  <si>
    <t>Расходи по основу камата за примљене зајмове у земљи (НЛБ и Уницредит, нови кредит НЛБ)</t>
  </si>
  <si>
    <t>Издаци за изградњу и прибављање зграда и објеката (спортска хала, надзор,прик.ел.мрежу, канализац)</t>
  </si>
  <si>
    <t>Издаци за набавку постројења и опреме (лактофризи, наб.возила)</t>
  </si>
  <si>
    <t>Трансфери од ентитета (ИФАД, Мин. Фин., ИРБ)</t>
  </si>
  <si>
    <t>Издаци за изградњу и прибављање зграда и објеката (Пљева Козила, надзор)</t>
  </si>
  <si>
    <t xml:space="preserve">Процјена </t>
  </si>
  <si>
    <t xml:space="preserve">План </t>
  </si>
  <si>
    <t>7/4</t>
  </si>
  <si>
    <t>6/3</t>
  </si>
  <si>
    <t>НАЦРТ БУЏЕТА ОПШТИНЕ ШИПОВО ЗА 2019. ГОДИНУ- ФУНКЦИОНАЛАН КЛАСИФИКАЦИЈА РАСХОДА И НЕТО ИЗДАТАКА ЗА НЕФИНАНСИЈСКУ ИМОВИНУ</t>
  </si>
  <si>
    <t>септ. 2018</t>
  </si>
  <si>
    <t>Издаци за изградњу и прибављање зграда и објеката ( учешће у ИФАД пројекту, изградња спорт.об)</t>
  </si>
  <si>
    <t xml:space="preserve"> БУЏЕТ ОПШТИНЕ ШИПОВО ЗА 2019.ГОДИНУ</t>
  </si>
  <si>
    <t xml:space="preserve"> БУЏЕТ ОПШТИНЕ ШИПОВО ЗА 2019. ГОДИНУ - БУЏЕТСКИ ПРИХОДИ И ПРИМИЦИ ЗА НЕФИНАНСИЈСКУ ИМОВИНУ</t>
  </si>
  <si>
    <t xml:space="preserve"> БУЏЕТ ОПШТИНЕ ШИПОВО ЗА 2019. ГОДИНУ - БУЏЕТСКИ РАСХОДИ И ИЗДАЦИ ЗА НЕФИНАНСИЈСКУ ИМОВИНУ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</si>
</sst>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3" fontId="4" fillId="0" borderId="1" xfId="0" applyNumberFormat="1" applyFont="1" applyBorder="1"/>
    <xf numFmtId="3" fontId="4" fillId="0" borderId="0" xfId="0" applyNumberFormat="1" applyFont="1" applyBorder="1"/>
    <xf numFmtId="0" fontId="2" fillId="0" borderId="0" xfId="0" applyFont="1"/>
    <xf numFmtId="3" fontId="4" fillId="0" borderId="3" xfId="0" applyNumberFormat="1" applyFont="1" applyBorder="1"/>
    <xf numFmtId="0" fontId="0" fillId="0" borderId="0" xfId="0" applyBorder="1"/>
    <xf numFmtId="0" fontId="10" fillId="0" borderId="1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" fontId="8" fillId="0" borderId="1" xfId="0" applyNumberFormat="1" applyFont="1" applyBorder="1"/>
    <xf numFmtId="0" fontId="3" fillId="0" borderId="12" xfId="0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5" fillId="0" borderId="0" xfId="0" applyFont="1"/>
    <xf numFmtId="0" fontId="0" fillId="0" borderId="7" xfId="0" applyBorder="1"/>
    <xf numFmtId="0" fontId="11" fillId="0" borderId="1" xfId="0" applyFont="1" applyBorder="1" applyAlignment="1">
      <alignment horizontal="center"/>
    </xf>
    <xf numFmtId="0" fontId="8" fillId="0" borderId="0" xfId="0" applyFont="1"/>
    <xf numFmtId="1" fontId="12" fillId="0" borderId="1" xfId="0" applyNumberFormat="1" applyFont="1" applyBorder="1"/>
    <xf numFmtId="3" fontId="5" fillId="0" borderId="0" xfId="0" applyNumberFormat="1" applyFont="1" applyFill="1" applyBorder="1"/>
    <xf numFmtId="3" fontId="5" fillId="0" borderId="15" xfId="0" applyNumberFormat="1" applyFont="1" applyFill="1" applyBorder="1"/>
    <xf numFmtId="3" fontId="0" fillId="0" borderId="15" xfId="0" applyNumberFormat="1" applyFill="1" applyBorder="1"/>
    <xf numFmtId="16" fontId="5" fillId="0" borderId="0" xfId="0" applyNumberFormat="1" applyFont="1" applyBorder="1"/>
    <xf numFmtId="0" fontId="13" fillId="0" borderId="0" xfId="0" applyFont="1"/>
    <xf numFmtId="0" fontId="14" fillId="0" borderId="12" xfId="0" applyFont="1" applyBorder="1" applyAlignment="1">
      <alignment horizontal="center"/>
    </xf>
    <xf numFmtId="0" fontId="15" fillId="0" borderId="13" xfId="0" applyFont="1" applyBorder="1"/>
    <xf numFmtId="0" fontId="14" fillId="0" borderId="1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" xfId="0" applyFont="1" applyBorder="1"/>
    <xf numFmtId="3" fontId="16" fillId="0" borderId="3" xfId="0" applyNumberFormat="1" applyFont="1" applyBorder="1"/>
    <xf numFmtId="0" fontId="15" fillId="0" borderId="1" xfId="0" applyFont="1" applyBorder="1"/>
    <xf numFmtId="0" fontId="14" fillId="0" borderId="1" xfId="0" applyFont="1" applyFill="1" applyBorder="1"/>
    <xf numFmtId="0" fontId="15" fillId="0" borderId="1" xfId="0" applyFont="1" applyFill="1" applyBorder="1"/>
    <xf numFmtId="0" fontId="15" fillId="0" borderId="3" xfId="0" applyFont="1" applyBorder="1"/>
    <xf numFmtId="3" fontId="17" fillId="0" borderId="3" xfId="0" applyNumberFormat="1" applyFont="1" applyBorder="1"/>
    <xf numFmtId="0" fontId="14" fillId="0" borderId="4" xfId="0" applyFont="1" applyFill="1" applyBorder="1"/>
    <xf numFmtId="0" fontId="14" fillId="0" borderId="7" xfId="0" applyFont="1" applyFill="1" applyBorder="1"/>
    <xf numFmtId="3" fontId="16" fillId="0" borderId="0" xfId="0" applyNumberFormat="1" applyFont="1" applyBorder="1"/>
    <xf numFmtId="0" fontId="14" fillId="0" borderId="0" xfId="0" applyFont="1" applyFill="1" applyBorder="1"/>
    <xf numFmtId="0" fontId="15" fillId="0" borderId="0" xfId="0" applyFont="1" applyBorder="1"/>
    <xf numFmtId="0" fontId="14" fillId="0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2" xfId="0" applyFont="1" applyBorder="1"/>
    <xf numFmtId="3" fontId="15" fillId="0" borderId="1" xfId="0" applyNumberFormat="1" applyFont="1" applyBorder="1"/>
    <xf numFmtId="3" fontId="18" fillId="0" borderId="1" xfId="0" applyNumberFormat="1" applyFont="1" applyBorder="1"/>
    <xf numFmtId="3" fontId="18" fillId="0" borderId="3" xfId="0" applyNumberFormat="1" applyFont="1" applyBorder="1"/>
    <xf numFmtId="3" fontId="15" fillId="0" borderId="3" xfId="0" applyNumberFormat="1" applyFont="1" applyBorder="1"/>
    <xf numFmtId="0" fontId="14" fillId="0" borderId="0" xfId="0" applyFont="1" applyBorder="1"/>
    <xf numFmtId="0" fontId="19" fillId="0" borderId="0" xfId="0" applyFont="1" applyBorder="1"/>
    <xf numFmtId="0" fontId="19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0" borderId="5" xfId="0" applyFont="1" applyBorder="1"/>
    <xf numFmtId="3" fontId="16" fillId="0" borderId="8" xfId="0" applyNumberFormat="1" applyFont="1" applyBorder="1"/>
    <xf numFmtId="3" fontId="16" fillId="0" borderId="1" xfId="0" applyNumberFormat="1" applyFont="1" applyBorder="1"/>
    <xf numFmtId="3" fontId="17" fillId="0" borderId="1" xfId="0" applyNumberFormat="1" applyFont="1" applyBorder="1"/>
    <xf numFmtId="0" fontId="15" fillId="0" borderId="9" xfId="0" applyFont="1" applyBorder="1"/>
    <xf numFmtId="0" fontId="15" fillId="0" borderId="0" xfId="0" applyFont="1"/>
    <xf numFmtId="0" fontId="14" fillId="0" borderId="3" xfId="0" applyFont="1" applyBorder="1"/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" xfId="0" applyFont="1" applyBorder="1"/>
    <xf numFmtId="0" fontId="14" fillId="0" borderId="0" xfId="0" applyFont="1"/>
    <xf numFmtId="3" fontId="15" fillId="0" borderId="0" xfId="0" applyNumberFormat="1" applyFont="1" applyBorder="1"/>
    <xf numFmtId="0" fontId="14" fillId="0" borderId="10" xfId="0" applyFont="1" applyBorder="1" applyAlignment="1">
      <alignment horizontal="center"/>
    </xf>
    <xf numFmtId="0" fontId="15" fillId="0" borderId="5" xfId="0" applyFont="1" applyBorder="1"/>
    <xf numFmtId="0" fontId="14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4" fillId="0" borderId="4" xfId="0" applyFont="1" applyBorder="1"/>
    <xf numFmtId="3" fontId="17" fillId="0" borderId="4" xfId="0" applyNumberFormat="1" applyFont="1" applyBorder="1"/>
    <xf numFmtId="0" fontId="15" fillId="0" borderId="7" xfId="0" applyFont="1" applyBorder="1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0" fontId="15" fillId="0" borderId="4" xfId="0" applyFont="1" applyBorder="1"/>
    <xf numFmtId="0" fontId="14" fillId="0" borderId="1" xfId="0" applyFont="1" applyFill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4" fillId="0" borderId="9" xfId="0" applyFont="1" applyBorder="1"/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right"/>
    </xf>
    <xf numFmtId="0" fontId="15" fillId="0" borderId="2" xfId="0" applyFont="1" applyFill="1" applyBorder="1"/>
    <xf numFmtId="0" fontId="19" fillId="0" borderId="2" xfId="0" applyFont="1" applyBorder="1" applyAlignment="1">
      <alignment horizontal="left"/>
    </xf>
    <xf numFmtId="0" fontId="14" fillId="0" borderId="2" xfId="0" applyFont="1" applyBorder="1"/>
    <xf numFmtId="0" fontId="19" fillId="0" borderId="1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/>
    <xf numFmtId="0" fontId="19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8" fillId="0" borderId="1" xfId="0" applyFont="1" applyBorder="1"/>
    <xf numFmtId="0" fontId="14" fillId="0" borderId="1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2"/>
  <sheetViews>
    <sheetView tabSelected="1" workbookViewId="0">
      <selection activeCell="C240" sqref="C240"/>
    </sheetView>
  </sheetViews>
  <sheetFormatPr defaultRowHeight="15" x14ac:dyDescent="0.25"/>
  <cols>
    <col min="1" max="1" width="7.7109375" style="4" customWidth="1"/>
    <col min="2" max="2" width="8" customWidth="1"/>
    <col min="3" max="3" width="76.85546875" customWidth="1"/>
    <col min="4" max="4" width="9.7109375" customWidth="1"/>
    <col min="5" max="5" width="9.140625" customWidth="1"/>
    <col min="6" max="6" width="9.85546875" customWidth="1"/>
    <col min="7" max="7" width="9.42578125" customWidth="1"/>
    <col min="8" max="8" width="7.5703125" customWidth="1"/>
  </cols>
  <sheetData>
    <row r="1" spans="1:8" ht="19.5" thickBot="1" x14ac:dyDescent="0.35">
      <c r="B1" s="1"/>
      <c r="C1" s="27" t="s">
        <v>297</v>
      </c>
    </row>
    <row r="2" spans="1:8" x14ac:dyDescent="0.25">
      <c r="A2" s="85" t="s">
        <v>159</v>
      </c>
      <c r="B2" s="28" t="s">
        <v>113</v>
      </c>
      <c r="C2" s="28" t="s">
        <v>115</v>
      </c>
      <c r="D2" s="28" t="s">
        <v>271</v>
      </c>
      <c r="E2" s="28" t="s">
        <v>257</v>
      </c>
      <c r="F2" s="28" t="s">
        <v>290</v>
      </c>
      <c r="G2" s="28" t="s">
        <v>291</v>
      </c>
      <c r="H2" s="10" t="s">
        <v>252</v>
      </c>
    </row>
    <row r="3" spans="1:8" ht="15.75" thickBot="1" x14ac:dyDescent="0.3">
      <c r="A3" s="86" t="s">
        <v>161</v>
      </c>
      <c r="B3" s="30" t="s">
        <v>114</v>
      </c>
      <c r="C3" s="29"/>
      <c r="D3" s="30">
        <v>2018</v>
      </c>
      <c r="E3" s="30" t="s">
        <v>295</v>
      </c>
      <c r="F3" s="30">
        <v>2018</v>
      </c>
      <c r="G3" s="30">
        <v>2019</v>
      </c>
      <c r="H3" s="11" t="s">
        <v>292</v>
      </c>
    </row>
    <row r="4" spans="1:8" x14ac:dyDescent="0.25">
      <c r="A4" s="31">
        <v>1</v>
      </c>
      <c r="B4" s="31">
        <v>2</v>
      </c>
      <c r="C4" s="31">
        <v>3</v>
      </c>
      <c r="D4" s="32">
        <v>4</v>
      </c>
      <c r="E4" s="32">
        <v>5</v>
      </c>
      <c r="F4" s="32">
        <v>6</v>
      </c>
      <c r="G4" s="32">
        <v>7</v>
      </c>
      <c r="H4" s="7">
        <v>8</v>
      </c>
    </row>
    <row r="5" spans="1:8" x14ac:dyDescent="0.25">
      <c r="A5" s="35"/>
      <c r="B5" s="35"/>
      <c r="C5" s="33" t="s">
        <v>0</v>
      </c>
      <c r="D5" s="34">
        <f t="shared" ref="D5:G5" si="0">D6+D12+D17+D19</f>
        <v>6177055</v>
      </c>
      <c r="E5" s="34">
        <f t="shared" ref="E5" si="1">E6+E12+E17+E19</f>
        <v>3857138</v>
      </c>
      <c r="F5" s="34">
        <f t="shared" si="0"/>
        <v>6299450</v>
      </c>
      <c r="G5" s="34">
        <f t="shared" si="0"/>
        <v>5524212</v>
      </c>
      <c r="H5" s="2">
        <f t="shared" ref="H5:H36" si="2">G5/D5*100</f>
        <v>89.431160965864791</v>
      </c>
    </row>
    <row r="6" spans="1:8" x14ac:dyDescent="0.25">
      <c r="A6" s="87">
        <v>71</v>
      </c>
      <c r="B6" s="87">
        <v>710000</v>
      </c>
      <c r="C6" s="33" t="s">
        <v>1</v>
      </c>
      <c r="D6" s="34">
        <f t="shared" ref="D6:G6" si="3">D7+D8+D9+D10+D11</f>
        <v>3413743</v>
      </c>
      <c r="E6" s="34">
        <f t="shared" ref="E6" si="4">E7+E8+E9+E10+E11</f>
        <v>2640047</v>
      </c>
      <c r="F6" s="34">
        <f t="shared" si="3"/>
        <v>3523070</v>
      </c>
      <c r="G6" s="34">
        <f t="shared" si="3"/>
        <v>3507550</v>
      </c>
      <c r="H6" s="2">
        <f t="shared" si="2"/>
        <v>102.7479221487968</v>
      </c>
    </row>
    <row r="7" spans="1:8" x14ac:dyDescent="0.25">
      <c r="A7" s="35">
        <v>713000</v>
      </c>
      <c r="B7" s="35">
        <v>713000</v>
      </c>
      <c r="C7" s="35" t="s">
        <v>2</v>
      </c>
      <c r="D7" s="34">
        <f t="shared" ref="D7:G7" si="5">D75</f>
        <v>324975</v>
      </c>
      <c r="E7" s="34">
        <f t="shared" ref="E7" si="6">E75</f>
        <v>236722</v>
      </c>
      <c r="F7" s="34">
        <f t="shared" si="5"/>
        <v>324975</v>
      </c>
      <c r="G7" s="34">
        <f t="shared" si="5"/>
        <v>304684</v>
      </c>
      <c r="H7" s="2">
        <f t="shared" si="2"/>
        <v>93.756135087314405</v>
      </c>
    </row>
    <row r="8" spans="1:8" x14ac:dyDescent="0.25">
      <c r="A8" s="35">
        <v>714000</v>
      </c>
      <c r="B8" s="35">
        <v>714000</v>
      </c>
      <c r="C8" s="35" t="s">
        <v>3</v>
      </c>
      <c r="D8" s="34">
        <f t="shared" ref="D8:G8" si="7">D77</f>
        <v>28032</v>
      </c>
      <c r="E8" s="34">
        <f t="shared" ref="E8" si="8">E77</f>
        <v>24603</v>
      </c>
      <c r="F8" s="34">
        <f t="shared" si="7"/>
        <v>28032</v>
      </c>
      <c r="G8" s="34">
        <f t="shared" si="7"/>
        <v>32803</v>
      </c>
      <c r="H8" s="2">
        <f t="shared" si="2"/>
        <v>117.01983447488584</v>
      </c>
    </row>
    <row r="9" spans="1:8" x14ac:dyDescent="0.25">
      <c r="A9" s="35">
        <v>715000</v>
      </c>
      <c r="B9" s="35">
        <v>715000</v>
      </c>
      <c r="C9" s="35" t="s">
        <v>4</v>
      </c>
      <c r="D9" s="34">
        <f t="shared" ref="D9:G9" si="9">D82</f>
        <v>28</v>
      </c>
      <c r="E9" s="34">
        <f t="shared" ref="E9" si="10">E82</f>
        <v>63</v>
      </c>
      <c r="F9" s="34">
        <f t="shared" si="9"/>
        <v>63</v>
      </c>
      <c r="G9" s="34">
        <f t="shared" si="9"/>
        <v>63</v>
      </c>
      <c r="H9" s="2">
        <f t="shared" si="2"/>
        <v>225</v>
      </c>
    </row>
    <row r="10" spans="1:8" x14ac:dyDescent="0.25">
      <c r="A10" s="35">
        <v>717000</v>
      </c>
      <c r="B10" s="35">
        <v>717000</v>
      </c>
      <c r="C10" s="35" t="s">
        <v>5</v>
      </c>
      <c r="D10" s="34">
        <f t="shared" ref="D10:G10" si="11">D86</f>
        <v>3060708</v>
      </c>
      <c r="E10" s="34">
        <f t="shared" ref="E10" si="12">E86</f>
        <v>2378659</v>
      </c>
      <c r="F10" s="34">
        <f t="shared" si="11"/>
        <v>3170000</v>
      </c>
      <c r="G10" s="34">
        <f t="shared" si="11"/>
        <v>3170000</v>
      </c>
      <c r="H10" s="2">
        <f t="shared" si="2"/>
        <v>103.57080780002535</v>
      </c>
    </row>
    <row r="11" spans="1:8" x14ac:dyDescent="0.25">
      <c r="A11" s="35">
        <v>719000</v>
      </c>
      <c r="B11" s="35">
        <v>719000</v>
      </c>
      <c r="C11" s="35" t="s">
        <v>6</v>
      </c>
      <c r="D11" s="34">
        <f t="shared" ref="D11:G11" si="13">D88</f>
        <v>0</v>
      </c>
      <c r="E11" s="34">
        <f t="shared" ref="E11" si="14">E88</f>
        <v>0</v>
      </c>
      <c r="F11" s="34">
        <f t="shared" si="13"/>
        <v>0</v>
      </c>
      <c r="G11" s="34">
        <f t="shared" si="13"/>
        <v>0</v>
      </c>
      <c r="H11" s="2"/>
    </row>
    <row r="12" spans="1:8" x14ac:dyDescent="0.25">
      <c r="A12" s="87">
        <v>72</v>
      </c>
      <c r="B12" s="87">
        <v>720000</v>
      </c>
      <c r="C12" s="33" t="s">
        <v>7</v>
      </c>
      <c r="D12" s="34">
        <f t="shared" ref="D12:G12" si="15">D13+D14+D15+D16</f>
        <v>1255068</v>
      </c>
      <c r="E12" s="34">
        <f t="shared" ref="E12" si="16">E13+E14+E15+E16</f>
        <v>936641</v>
      </c>
      <c r="F12" s="34">
        <f t="shared" si="15"/>
        <v>1268136</v>
      </c>
      <c r="G12" s="34">
        <f t="shared" si="15"/>
        <v>1668410</v>
      </c>
      <c r="H12" s="2">
        <f t="shared" si="2"/>
        <v>132.9338330672123</v>
      </c>
    </row>
    <row r="13" spans="1:8" x14ac:dyDescent="0.25">
      <c r="A13" s="35">
        <v>721000</v>
      </c>
      <c r="B13" s="88">
        <v>721000</v>
      </c>
      <c r="C13" s="35" t="s">
        <v>8</v>
      </c>
      <c r="D13" s="34">
        <f t="shared" ref="D13:G13" si="17">D91</f>
        <v>36521</v>
      </c>
      <c r="E13" s="34">
        <f t="shared" ref="E13" si="18">E91</f>
        <v>33446</v>
      </c>
      <c r="F13" s="34">
        <f t="shared" si="17"/>
        <v>44595</v>
      </c>
      <c r="G13" s="34">
        <f t="shared" si="17"/>
        <v>44595</v>
      </c>
      <c r="H13" s="2">
        <f t="shared" si="2"/>
        <v>122.10782837271708</v>
      </c>
    </row>
    <row r="14" spans="1:8" x14ac:dyDescent="0.25">
      <c r="A14" s="35">
        <v>722000</v>
      </c>
      <c r="B14" s="35">
        <v>722000</v>
      </c>
      <c r="C14" s="35" t="s">
        <v>9</v>
      </c>
      <c r="D14" s="34">
        <f t="shared" ref="D14:G14" si="19">D94</f>
        <v>1210477</v>
      </c>
      <c r="E14" s="34">
        <f t="shared" ref="E14" si="20">E94</f>
        <v>897333</v>
      </c>
      <c r="F14" s="34">
        <f t="shared" si="19"/>
        <v>1216477</v>
      </c>
      <c r="G14" s="34">
        <f t="shared" si="19"/>
        <v>1616751</v>
      </c>
      <c r="H14" s="2">
        <f t="shared" si="2"/>
        <v>133.56313255022607</v>
      </c>
    </row>
    <row r="15" spans="1:8" x14ac:dyDescent="0.25">
      <c r="A15" s="35">
        <v>723000</v>
      </c>
      <c r="B15" s="35">
        <v>723000</v>
      </c>
      <c r="C15" s="35" t="s">
        <v>10</v>
      </c>
      <c r="D15" s="34">
        <f t="shared" ref="D15:G15" si="21">D99</f>
        <v>2000</v>
      </c>
      <c r="E15" s="34">
        <f t="shared" ref="E15" si="22">E99</f>
        <v>2255</v>
      </c>
      <c r="F15" s="34">
        <f t="shared" si="21"/>
        <v>2255</v>
      </c>
      <c r="G15" s="34">
        <f t="shared" si="21"/>
        <v>2255</v>
      </c>
      <c r="H15" s="2">
        <f t="shared" si="2"/>
        <v>112.75</v>
      </c>
    </row>
    <row r="16" spans="1:8" x14ac:dyDescent="0.25">
      <c r="A16" s="35">
        <v>729000</v>
      </c>
      <c r="B16" s="35">
        <v>729000</v>
      </c>
      <c r="C16" s="35" t="s">
        <v>11</v>
      </c>
      <c r="D16" s="34">
        <f t="shared" ref="D16:G16" si="23">D101</f>
        <v>6070</v>
      </c>
      <c r="E16" s="34">
        <f t="shared" ref="E16" si="24">E101</f>
        <v>3607</v>
      </c>
      <c r="F16" s="34">
        <f t="shared" si="23"/>
        <v>4809</v>
      </c>
      <c r="G16" s="34">
        <f t="shared" si="23"/>
        <v>4809</v>
      </c>
      <c r="H16" s="2">
        <f t="shared" si="2"/>
        <v>79.225700164744651</v>
      </c>
    </row>
    <row r="17" spans="1:8" x14ac:dyDescent="0.25">
      <c r="A17" s="87">
        <v>73</v>
      </c>
      <c r="B17" s="87">
        <v>730000</v>
      </c>
      <c r="C17" s="33" t="s">
        <v>12</v>
      </c>
      <c r="D17" s="34">
        <f t="shared" ref="D17:G17" si="25">D18</f>
        <v>34968</v>
      </c>
      <c r="E17" s="34">
        <f t="shared" si="25"/>
        <v>34968</v>
      </c>
      <c r="F17" s="34">
        <f t="shared" si="25"/>
        <v>34968</v>
      </c>
      <c r="G17" s="34">
        <f t="shared" si="25"/>
        <v>0</v>
      </c>
      <c r="H17" s="2">
        <f t="shared" si="2"/>
        <v>0</v>
      </c>
    </row>
    <row r="18" spans="1:8" x14ac:dyDescent="0.25">
      <c r="A18" s="35">
        <v>731000</v>
      </c>
      <c r="B18" s="88">
        <v>731000</v>
      </c>
      <c r="C18" s="35" t="s">
        <v>12</v>
      </c>
      <c r="D18" s="34">
        <f t="shared" ref="D18:G18" si="26">D104</f>
        <v>34968</v>
      </c>
      <c r="E18" s="34">
        <f t="shared" ref="E18" si="27">E104</f>
        <v>34968</v>
      </c>
      <c r="F18" s="34">
        <f t="shared" si="26"/>
        <v>34968</v>
      </c>
      <c r="G18" s="34">
        <f t="shared" si="26"/>
        <v>0</v>
      </c>
      <c r="H18" s="2">
        <f t="shared" si="2"/>
        <v>0</v>
      </c>
    </row>
    <row r="19" spans="1:8" x14ac:dyDescent="0.25">
      <c r="A19" s="87">
        <v>78</v>
      </c>
      <c r="B19" s="87">
        <v>780000</v>
      </c>
      <c r="C19" s="33" t="s">
        <v>163</v>
      </c>
      <c r="D19" s="34">
        <f t="shared" ref="D19:G19" si="28">D20</f>
        <v>1473276</v>
      </c>
      <c r="E19" s="34">
        <f t="shared" si="28"/>
        <v>245482</v>
      </c>
      <c r="F19" s="34">
        <f t="shared" si="28"/>
        <v>1473276</v>
      </c>
      <c r="G19" s="34">
        <f t="shared" si="28"/>
        <v>348252</v>
      </c>
      <c r="H19" s="2">
        <f t="shared" si="2"/>
        <v>23.637933421843567</v>
      </c>
    </row>
    <row r="20" spans="1:8" x14ac:dyDescent="0.25">
      <c r="A20" s="35">
        <v>787000</v>
      </c>
      <c r="B20" s="88">
        <v>781000</v>
      </c>
      <c r="C20" s="35" t="s">
        <v>164</v>
      </c>
      <c r="D20" s="34">
        <f t="shared" ref="D20:G20" si="29">D107</f>
        <v>1473276</v>
      </c>
      <c r="E20" s="34">
        <f t="shared" ref="E20" si="30">E107</f>
        <v>245482</v>
      </c>
      <c r="F20" s="34">
        <f t="shared" si="29"/>
        <v>1473276</v>
      </c>
      <c r="G20" s="34">
        <f t="shared" si="29"/>
        <v>348252</v>
      </c>
      <c r="H20" s="2">
        <f t="shared" si="2"/>
        <v>23.637933421843567</v>
      </c>
    </row>
    <row r="21" spans="1:8" x14ac:dyDescent="0.25">
      <c r="A21" s="35"/>
      <c r="B21" s="35"/>
      <c r="C21" s="33" t="s">
        <v>14</v>
      </c>
      <c r="D21" s="34">
        <f t="shared" ref="D21:G21" si="31">D22+D31+D34</f>
        <v>4039318</v>
      </c>
      <c r="E21" s="34">
        <f t="shared" ref="E21" si="32">E22+E31+E34</f>
        <v>2614340</v>
      </c>
      <c r="F21" s="34">
        <f t="shared" si="31"/>
        <v>3980546</v>
      </c>
      <c r="G21" s="34">
        <f t="shared" si="31"/>
        <v>3928549</v>
      </c>
      <c r="H21" s="2">
        <f t="shared" si="2"/>
        <v>97.257730141573404</v>
      </c>
    </row>
    <row r="22" spans="1:8" x14ac:dyDescent="0.25">
      <c r="A22" s="87">
        <v>41</v>
      </c>
      <c r="B22" s="87">
        <v>410000</v>
      </c>
      <c r="C22" s="36" t="s">
        <v>15</v>
      </c>
      <c r="D22" s="34">
        <f t="shared" ref="D22:G22" si="33">D23+D24+D25+D26+D27+D28+D29+D30</f>
        <v>3924424</v>
      </c>
      <c r="E22" s="34">
        <f t="shared" ref="E22" si="34">E23+E24+E25+E26+E27+E28+E29+E30</f>
        <v>2542244</v>
      </c>
      <c r="F22" s="34">
        <f t="shared" si="33"/>
        <v>3865652</v>
      </c>
      <c r="G22" s="34">
        <f t="shared" si="33"/>
        <v>3808655</v>
      </c>
      <c r="H22" s="2">
        <f t="shared" si="2"/>
        <v>97.050038426021246</v>
      </c>
    </row>
    <row r="23" spans="1:8" x14ac:dyDescent="0.25">
      <c r="A23" s="35">
        <v>411000</v>
      </c>
      <c r="B23" s="88">
        <v>411000</v>
      </c>
      <c r="C23" s="37" t="s">
        <v>16</v>
      </c>
      <c r="D23" s="34">
        <f t="shared" ref="D23:G23" si="35">D144</f>
        <v>1386985</v>
      </c>
      <c r="E23" s="34">
        <f t="shared" ref="E23" si="36">E144</f>
        <v>991948</v>
      </c>
      <c r="F23" s="34">
        <f t="shared" si="35"/>
        <v>1386985</v>
      </c>
      <c r="G23" s="34">
        <f t="shared" si="35"/>
        <v>1395522</v>
      </c>
      <c r="H23" s="2">
        <f t="shared" si="2"/>
        <v>100.61550773800727</v>
      </c>
    </row>
    <row r="24" spans="1:8" x14ac:dyDescent="0.25">
      <c r="A24" s="35">
        <v>412000</v>
      </c>
      <c r="B24" s="35">
        <v>412000</v>
      </c>
      <c r="C24" s="37" t="s">
        <v>17</v>
      </c>
      <c r="D24" s="34">
        <f t="shared" ref="D24:G24" si="37">D149</f>
        <v>937780</v>
      </c>
      <c r="E24" s="34">
        <f t="shared" ref="E24" si="38">E149</f>
        <v>516325</v>
      </c>
      <c r="F24" s="34">
        <f t="shared" si="37"/>
        <v>879008</v>
      </c>
      <c r="G24" s="34">
        <f t="shared" si="37"/>
        <v>862133</v>
      </c>
      <c r="H24" s="2">
        <f t="shared" si="2"/>
        <v>91.933395892426802</v>
      </c>
    </row>
    <row r="25" spans="1:8" x14ac:dyDescent="0.25">
      <c r="A25" s="35">
        <v>413000</v>
      </c>
      <c r="B25" s="35">
        <v>413000</v>
      </c>
      <c r="C25" s="37" t="s">
        <v>18</v>
      </c>
      <c r="D25" s="34">
        <f t="shared" ref="D25:G25" si="39">D159</f>
        <v>134979</v>
      </c>
      <c r="E25" s="34">
        <f t="shared" ref="E25" si="40">E159</f>
        <v>99639</v>
      </c>
      <c r="F25" s="34">
        <f t="shared" si="39"/>
        <v>134979</v>
      </c>
      <c r="G25" s="34">
        <f t="shared" si="39"/>
        <v>152998</v>
      </c>
      <c r="H25" s="2">
        <f t="shared" si="2"/>
        <v>113.34948399380644</v>
      </c>
    </row>
    <row r="26" spans="1:8" x14ac:dyDescent="0.25">
      <c r="A26" s="35">
        <v>414000</v>
      </c>
      <c r="B26" s="35">
        <v>414000</v>
      </c>
      <c r="C26" s="37" t="s">
        <v>19</v>
      </c>
      <c r="D26" s="34">
        <f t="shared" ref="D26:G26" si="41">D164</f>
        <v>20000</v>
      </c>
      <c r="E26" s="34">
        <f t="shared" ref="E26" si="42">E164</f>
        <v>11200</v>
      </c>
      <c r="F26" s="34">
        <f t="shared" si="41"/>
        <v>20000</v>
      </c>
      <c r="G26" s="34">
        <f t="shared" si="41"/>
        <v>20000</v>
      </c>
      <c r="H26" s="2">
        <f t="shared" si="2"/>
        <v>100</v>
      </c>
    </row>
    <row r="27" spans="1:8" x14ac:dyDescent="0.25">
      <c r="A27" s="35">
        <v>415000</v>
      </c>
      <c r="B27" s="35">
        <v>415000</v>
      </c>
      <c r="C27" s="37" t="s">
        <v>12</v>
      </c>
      <c r="D27" s="34">
        <f t="shared" ref="D27:G27" si="43">D166</f>
        <v>480297</v>
      </c>
      <c r="E27" s="34">
        <f t="shared" ref="E27" si="44">E166</f>
        <v>271873</v>
      </c>
      <c r="F27" s="34">
        <f t="shared" si="43"/>
        <v>480297</v>
      </c>
      <c r="G27" s="34">
        <f t="shared" si="43"/>
        <v>390397</v>
      </c>
      <c r="H27" s="2">
        <f t="shared" si="2"/>
        <v>81.282414839151613</v>
      </c>
    </row>
    <row r="28" spans="1:8" x14ac:dyDescent="0.25">
      <c r="A28" s="35">
        <v>416000</v>
      </c>
      <c r="B28" s="35">
        <v>416000</v>
      </c>
      <c r="C28" s="37" t="s">
        <v>20</v>
      </c>
      <c r="D28" s="34">
        <f t="shared" ref="D28:G28" si="45">D168</f>
        <v>901167</v>
      </c>
      <c r="E28" s="34">
        <f t="shared" ref="E28" si="46">E168</f>
        <v>642173</v>
      </c>
      <c r="F28" s="34">
        <f t="shared" si="45"/>
        <v>901167</v>
      </c>
      <c r="G28" s="34">
        <f t="shared" si="45"/>
        <v>913167</v>
      </c>
      <c r="H28" s="2">
        <f t="shared" si="2"/>
        <v>101.33160668333394</v>
      </c>
    </row>
    <row r="29" spans="1:8" x14ac:dyDescent="0.25">
      <c r="A29" s="35">
        <v>418000</v>
      </c>
      <c r="B29" s="35">
        <v>413000</v>
      </c>
      <c r="C29" s="35" t="s">
        <v>226</v>
      </c>
      <c r="D29" s="34">
        <f t="shared" ref="D29:G29" si="47">D171</f>
        <v>52496</v>
      </c>
      <c r="E29" s="34">
        <f t="shared" ref="E29" si="48">E171</f>
        <v>3366</v>
      </c>
      <c r="F29" s="34">
        <f t="shared" si="47"/>
        <v>52496</v>
      </c>
      <c r="G29" s="34">
        <f t="shared" si="47"/>
        <v>69438</v>
      </c>
      <c r="H29" s="2">
        <f t="shared" si="2"/>
        <v>132.27293508076804</v>
      </c>
    </row>
    <row r="30" spans="1:8" x14ac:dyDescent="0.25">
      <c r="A30" s="35">
        <v>419000</v>
      </c>
      <c r="B30" s="35">
        <v>412000</v>
      </c>
      <c r="C30" s="35" t="s">
        <v>196</v>
      </c>
      <c r="D30" s="34">
        <f t="shared" ref="D30:G30" si="49">D173</f>
        <v>10720</v>
      </c>
      <c r="E30" s="34">
        <f t="shared" ref="E30" si="50">E173</f>
        <v>5720</v>
      </c>
      <c r="F30" s="34">
        <f t="shared" si="49"/>
        <v>10720</v>
      </c>
      <c r="G30" s="34">
        <f t="shared" si="49"/>
        <v>5000</v>
      </c>
      <c r="H30" s="2">
        <f t="shared" si="2"/>
        <v>46.64179104477612</v>
      </c>
    </row>
    <row r="31" spans="1:8" x14ac:dyDescent="0.25">
      <c r="A31" s="87">
        <v>48</v>
      </c>
      <c r="B31" s="87"/>
      <c r="C31" s="33" t="s">
        <v>173</v>
      </c>
      <c r="D31" s="34">
        <f t="shared" ref="D31:G31" si="51">D32+D33</f>
        <v>114894</v>
      </c>
      <c r="E31" s="34">
        <f t="shared" ref="E31" si="52">E32+E33</f>
        <v>72096</v>
      </c>
      <c r="F31" s="34">
        <f t="shared" si="51"/>
        <v>114894</v>
      </c>
      <c r="G31" s="34">
        <f t="shared" si="51"/>
        <v>114894</v>
      </c>
      <c r="H31" s="2">
        <f t="shared" si="2"/>
        <v>100</v>
      </c>
    </row>
    <row r="32" spans="1:8" x14ac:dyDescent="0.25">
      <c r="A32" s="35">
        <v>487000</v>
      </c>
      <c r="B32" s="88">
        <v>416000</v>
      </c>
      <c r="C32" s="35" t="s">
        <v>164</v>
      </c>
      <c r="D32" s="34">
        <f t="shared" ref="D32:G32" si="53">D176</f>
        <v>62894</v>
      </c>
      <c r="E32" s="34">
        <f t="shared" ref="E32" si="54">E176</f>
        <v>34628</v>
      </c>
      <c r="F32" s="34">
        <f t="shared" si="53"/>
        <v>62894</v>
      </c>
      <c r="G32" s="34">
        <f t="shared" si="53"/>
        <v>62894</v>
      </c>
      <c r="H32" s="2">
        <f t="shared" si="2"/>
        <v>100</v>
      </c>
    </row>
    <row r="33" spans="1:8" x14ac:dyDescent="0.25">
      <c r="A33" s="35">
        <v>488000</v>
      </c>
      <c r="B33" s="35">
        <v>482000</v>
      </c>
      <c r="C33" s="35" t="s">
        <v>174</v>
      </c>
      <c r="D33" s="34">
        <f t="shared" ref="D33:G33" si="55">D178</f>
        <v>52000</v>
      </c>
      <c r="E33" s="34">
        <f t="shared" ref="E33" si="56">E178</f>
        <v>37468</v>
      </c>
      <c r="F33" s="34">
        <f t="shared" si="55"/>
        <v>52000</v>
      </c>
      <c r="G33" s="34">
        <f t="shared" si="55"/>
        <v>52000</v>
      </c>
      <c r="H33" s="2">
        <f t="shared" si="2"/>
        <v>100</v>
      </c>
    </row>
    <row r="34" spans="1:8" x14ac:dyDescent="0.25">
      <c r="A34" s="35"/>
      <c r="B34" s="81" t="s">
        <v>21</v>
      </c>
      <c r="C34" s="33" t="s">
        <v>22</v>
      </c>
      <c r="D34" s="34">
        <f t="shared" ref="D34:G34" si="57">D180</f>
        <v>0</v>
      </c>
      <c r="E34" s="34">
        <f t="shared" ref="E34" si="58">E180</f>
        <v>0</v>
      </c>
      <c r="F34" s="34">
        <f t="shared" si="57"/>
        <v>0</v>
      </c>
      <c r="G34" s="34">
        <f t="shared" si="57"/>
        <v>5000</v>
      </c>
      <c r="H34" s="2"/>
    </row>
    <row r="35" spans="1:8" x14ac:dyDescent="0.25">
      <c r="A35" s="35"/>
      <c r="B35" s="35"/>
      <c r="C35" s="36" t="s">
        <v>23</v>
      </c>
      <c r="D35" s="34">
        <f t="shared" ref="D35:G35" si="59">D5-D21</f>
        <v>2137737</v>
      </c>
      <c r="E35" s="34">
        <f t="shared" ref="E35" si="60">E5-E21</f>
        <v>1242798</v>
      </c>
      <c r="F35" s="34">
        <f t="shared" si="59"/>
        <v>2318904</v>
      </c>
      <c r="G35" s="34">
        <f t="shared" si="59"/>
        <v>1595663</v>
      </c>
      <c r="H35" s="2">
        <f t="shared" si="2"/>
        <v>74.642624420122772</v>
      </c>
    </row>
    <row r="36" spans="1:8" x14ac:dyDescent="0.25">
      <c r="A36" s="35"/>
      <c r="B36" s="35"/>
      <c r="C36" s="36" t="s">
        <v>24</v>
      </c>
      <c r="D36" s="34">
        <f t="shared" ref="D36:G36" si="61">D37-D41</f>
        <v>-3875867</v>
      </c>
      <c r="E36" s="34">
        <f t="shared" ref="E36" si="62">E37-E41</f>
        <v>61029</v>
      </c>
      <c r="F36" s="34">
        <f t="shared" si="61"/>
        <v>-3984042.8</v>
      </c>
      <c r="G36" s="34">
        <f t="shared" si="61"/>
        <v>-1174344.32</v>
      </c>
      <c r="H36" s="2">
        <f t="shared" si="2"/>
        <v>30.298880740747812</v>
      </c>
    </row>
    <row r="37" spans="1:8" x14ac:dyDescent="0.25">
      <c r="A37" s="87">
        <v>81</v>
      </c>
      <c r="B37" s="87">
        <v>810000</v>
      </c>
      <c r="C37" s="36" t="s">
        <v>25</v>
      </c>
      <c r="D37" s="34">
        <f t="shared" ref="D37:G37" si="63">D38+D39+D40</f>
        <v>140604</v>
      </c>
      <c r="E37" s="34">
        <f t="shared" ref="E37" si="64">E38+E39+E40</f>
        <v>140604</v>
      </c>
      <c r="F37" s="34">
        <f t="shared" si="63"/>
        <v>140604</v>
      </c>
      <c r="G37" s="34">
        <f t="shared" si="63"/>
        <v>0</v>
      </c>
      <c r="H37" s="2">
        <f t="shared" ref="H37:H65" si="65">G37/D37*100</f>
        <v>0</v>
      </c>
    </row>
    <row r="38" spans="1:8" x14ac:dyDescent="0.25">
      <c r="A38" s="35">
        <v>811000</v>
      </c>
      <c r="B38" s="88">
        <v>811000</v>
      </c>
      <c r="C38" s="37" t="s">
        <v>26</v>
      </c>
      <c r="D38" s="34">
        <f t="shared" ref="D38:G38" si="66">D114</f>
        <v>140604</v>
      </c>
      <c r="E38" s="34">
        <f t="shared" ref="E38" si="67">E114</f>
        <v>140604</v>
      </c>
      <c r="F38" s="34">
        <f t="shared" si="66"/>
        <v>140604</v>
      </c>
      <c r="G38" s="34">
        <f t="shared" si="66"/>
        <v>0</v>
      </c>
      <c r="H38" s="2">
        <f t="shared" si="65"/>
        <v>0</v>
      </c>
    </row>
    <row r="39" spans="1:8" x14ac:dyDescent="0.25">
      <c r="A39" s="35">
        <v>813000</v>
      </c>
      <c r="B39" s="35">
        <v>813000</v>
      </c>
      <c r="C39" s="37" t="s">
        <v>27</v>
      </c>
      <c r="D39" s="34">
        <f t="shared" ref="D39:G39" si="68">D118</f>
        <v>0</v>
      </c>
      <c r="E39" s="34">
        <f t="shared" ref="E39" si="69">E118</f>
        <v>0</v>
      </c>
      <c r="F39" s="34">
        <f t="shared" si="68"/>
        <v>0</v>
      </c>
      <c r="G39" s="34">
        <f t="shared" si="68"/>
        <v>0</v>
      </c>
      <c r="H39" s="2"/>
    </row>
    <row r="40" spans="1:8" x14ac:dyDescent="0.25">
      <c r="A40" s="35">
        <v>816000</v>
      </c>
      <c r="B40" s="35">
        <v>816000</v>
      </c>
      <c r="C40" s="37" t="s">
        <v>28</v>
      </c>
      <c r="D40" s="34">
        <f t="shared" ref="D40:G40" si="70">D123</f>
        <v>0</v>
      </c>
      <c r="E40" s="34">
        <f t="shared" ref="E40" si="71">E123</f>
        <v>0</v>
      </c>
      <c r="F40" s="34">
        <f t="shared" si="70"/>
        <v>0</v>
      </c>
      <c r="G40" s="34">
        <f t="shared" si="70"/>
        <v>0</v>
      </c>
      <c r="H40" s="2"/>
    </row>
    <row r="41" spans="1:8" x14ac:dyDescent="0.25">
      <c r="A41" s="87">
        <v>51</v>
      </c>
      <c r="B41" s="87">
        <v>510000</v>
      </c>
      <c r="C41" s="33" t="s">
        <v>30</v>
      </c>
      <c r="D41" s="34">
        <f t="shared" ref="D41:G41" si="72">D42+D43+D44</f>
        <v>4016471</v>
      </c>
      <c r="E41" s="34">
        <f t="shared" ref="E41" si="73">E42+E43+E44</f>
        <v>79575</v>
      </c>
      <c r="F41" s="34">
        <f t="shared" si="72"/>
        <v>4124646.8</v>
      </c>
      <c r="G41" s="34">
        <f t="shared" si="72"/>
        <v>1174344.32</v>
      </c>
      <c r="H41" s="2">
        <f t="shared" si="65"/>
        <v>29.238212351091299</v>
      </c>
    </row>
    <row r="42" spans="1:8" x14ac:dyDescent="0.25">
      <c r="A42" s="35">
        <v>511000</v>
      </c>
      <c r="B42" s="88">
        <v>511000</v>
      </c>
      <c r="C42" s="37" t="s">
        <v>31</v>
      </c>
      <c r="D42" s="34">
        <f t="shared" ref="D42:G42" si="74">D184</f>
        <v>4014871</v>
      </c>
      <c r="E42" s="34">
        <f t="shared" ref="E42" si="75">E184</f>
        <v>79158</v>
      </c>
      <c r="F42" s="34">
        <f t="shared" si="74"/>
        <v>4123046.8</v>
      </c>
      <c r="G42" s="34">
        <f t="shared" si="74"/>
        <v>1172744.32</v>
      </c>
      <c r="H42" s="2">
        <f t="shared" si="65"/>
        <v>29.210012476116919</v>
      </c>
    </row>
    <row r="43" spans="1:8" x14ac:dyDescent="0.25">
      <c r="A43" s="35">
        <v>513000</v>
      </c>
      <c r="B43" s="35">
        <v>513000</v>
      </c>
      <c r="C43" s="37" t="s">
        <v>32</v>
      </c>
      <c r="D43" s="34">
        <f t="shared" ref="D43:G43" si="76">D190</f>
        <v>0</v>
      </c>
      <c r="E43" s="34">
        <f t="shared" ref="E43" si="77">E190</f>
        <v>0</v>
      </c>
      <c r="F43" s="34">
        <f t="shared" si="76"/>
        <v>0</v>
      </c>
      <c r="G43" s="34">
        <f t="shared" si="76"/>
        <v>0</v>
      </c>
      <c r="H43" s="2"/>
    </row>
    <row r="44" spans="1:8" x14ac:dyDescent="0.25">
      <c r="A44" s="35">
        <v>516000</v>
      </c>
      <c r="B44" s="35">
        <v>516000</v>
      </c>
      <c r="C44" s="37" t="s">
        <v>33</v>
      </c>
      <c r="D44" s="34">
        <f t="shared" ref="D44:G44" si="78">D192</f>
        <v>1600</v>
      </c>
      <c r="E44" s="34">
        <f t="shared" ref="E44" si="79">E192</f>
        <v>417</v>
      </c>
      <c r="F44" s="34">
        <f t="shared" si="78"/>
        <v>1600</v>
      </c>
      <c r="G44" s="34">
        <f t="shared" si="78"/>
        <v>1600</v>
      </c>
      <c r="H44" s="2">
        <f t="shared" si="65"/>
        <v>100</v>
      </c>
    </row>
    <row r="45" spans="1:8" x14ac:dyDescent="0.25">
      <c r="A45" s="35"/>
      <c r="B45" s="35"/>
      <c r="C45" s="33" t="s">
        <v>35</v>
      </c>
      <c r="D45" s="34">
        <f t="shared" ref="D45:G45" si="80">D35+D36</f>
        <v>-1738130</v>
      </c>
      <c r="E45" s="34">
        <f t="shared" ref="E45" si="81">E35+E36</f>
        <v>1303827</v>
      </c>
      <c r="F45" s="34">
        <f t="shared" si="80"/>
        <v>-1665138.7999999998</v>
      </c>
      <c r="G45" s="34">
        <f t="shared" si="80"/>
        <v>421318.67999999993</v>
      </c>
      <c r="H45" s="2">
        <f t="shared" si="65"/>
        <v>-24.239768026557272</v>
      </c>
    </row>
    <row r="46" spans="1:8" x14ac:dyDescent="0.25">
      <c r="A46" s="35"/>
      <c r="B46" s="35"/>
      <c r="C46" s="33" t="s">
        <v>36</v>
      </c>
      <c r="D46" s="34">
        <f>D47+D52+D58+D65</f>
        <v>1738130</v>
      </c>
      <c r="E46" s="34">
        <f t="shared" ref="E46:G46" si="82">E47+E52+E58+E65</f>
        <v>410039</v>
      </c>
      <c r="F46" s="34">
        <f t="shared" si="82"/>
        <v>1738130</v>
      </c>
      <c r="G46" s="34">
        <f t="shared" si="82"/>
        <v>-421319</v>
      </c>
      <c r="H46" s="2">
        <f t="shared" si="65"/>
        <v>-24.23978643714797</v>
      </c>
    </row>
    <row r="47" spans="1:8" x14ac:dyDescent="0.25">
      <c r="A47" s="35"/>
      <c r="B47" s="35"/>
      <c r="C47" s="33" t="s">
        <v>125</v>
      </c>
      <c r="D47" s="34">
        <f t="shared" ref="D47:G47" si="83">D48-D50</f>
        <v>0</v>
      </c>
      <c r="E47" s="34">
        <f t="shared" ref="E47" si="84">E48-E50</f>
        <v>0</v>
      </c>
      <c r="F47" s="34">
        <f t="shared" si="83"/>
        <v>0</v>
      </c>
      <c r="G47" s="34">
        <f t="shared" si="83"/>
        <v>0</v>
      </c>
      <c r="H47" s="2"/>
    </row>
    <row r="48" spans="1:8" x14ac:dyDescent="0.25">
      <c r="A48" s="87">
        <v>91</v>
      </c>
      <c r="B48" s="87">
        <v>910000</v>
      </c>
      <c r="C48" s="33" t="s">
        <v>37</v>
      </c>
      <c r="D48" s="34">
        <f t="shared" ref="D48:G48" si="85">D49</f>
        <v>0</v>
      </c>
      <c r="E48" s="34">
        <f t="shared" si="85"/>
        <v>0</v>
      </c>
      <c r="F48" s="34">
        <f t="shared" si="85"/>
        <v>0</v>
      </c>
      <c r="G48" s="34">
        <f t="shared" si="85"/>
        <v>0</v>
      </c>
      <c r="H48" s="2"/>
    </row>
    <row r="49" spans="1:8" x14ac:dyDescent="0.25">
      <c r="A49" s="35">
        <v>911000</v>
      </c>
      <c r="B49" s="88">
        <v>911000</v>
      </c>
      <c r="C49" s="35" t="s">
        <v>39</v>
      </c>
      <c r="D49" s="34">
        <f>D208</f>
        <v>0</v>
      </c>
      <c r="E49" s="34">
        <f t="shared" ref="E49" si="86">E208</f>
        <v>0</v>
      </c>
      <c r="F49" s="34">
        <f t="shared" ref="F49:G49" si="87">F208</f>
        <v>0</v>
      </c>
      <c r="G49" s="34">
        <f t="shared" si="87"/>
        <v>0</v>
      </c>
      <c r="H49" s="2"/>
    </row>
    <row r="50" spans="1:8" x14ac:dyDescent="0.25">
      <c r="A50" s="87">
        <v>61</v>
      </c>
      <c r="B50" s="87">
        <v>610000</v>
      </c>
      <c r="C50" s="36" t="s">
        <v>40</v>
      </c>
      <c r="D50" s="34">
        <f t="shared" ref="D50:G50" si="88">D51</f>
        <v>0</v>
      </c>
      <c r="E50" s="34">
        <f t="shared" si="88"/>
        <v>0</v>
      </c>
      <c r="F50" s="34">
        <f t="shared" si="88"/>
        <v>0</v>
      </c>
      <c r="G50" s="34">
        <f t="shared" si="88"/>
        <v>0</v>
      </c>
      <c r="H50" s="2"/>
    </row>
    <row r="51" spans="1:8" x14ac:dyDescent="0.25">
      <c r="A51" s="35">
        <v>611000</v>
      </c>
      <c r="B51" s="88">
        <v>611000</v>
      </c>
      <c r="C51" s="37" t="s">
        <v>41</v>
      </c>
      <c r="D51" s="34">
        <f>D211</f>
        <v>0</v>
      </c>
      <c r="E51" s="34">
        <f t="shared" ref="E51" si="89">E211</f>
        <v>0</v>
      </c>
      <c r="F51" s="34">
        <f t="shared" ref="F51:G51" si="90">F211</f>
        <v>0</v>
      </c>
      <c r="G51" s="34">
        <f t="shared" si="90"/>
        <v>0</v>
      </c>
      <c r="H51" s="2"/>
    </row>
    <row r="52" spans="1:8" x14ac:dyDescent="0.25">
      <c r="A52" s="35"/>
      <c r="B52" s="35"/>
      <c r="C52" s="36" t="s">
        <v>42</v>
      </c>
      <c r="D52" s="34">
        <f t="shared" ref="D52:G52" si="91">D53-D55</f>
        <v>1644920</v>
      </c>
      <c r="E52" s="34">
        <f t="shared" ref="E52" si="92">E53-E55</f>
        <v>566327</v>
      </c>
      <c r="F52" s="34">
        <f t="shared" si="91"/>
        <v>1644920</v>
      </c>
      <c r="G52" s="34">
        <f t="shared" si="91"/>
        <v>-359722</v>
      </c>
      <c r="H52" s="2">
        <f t="shared" si="65"/>
        <v>-21.868662305765628</v>
      </c>
    </row>
    <row r="53" spans="1:8" x14ac:dyDescent="0.25">
      <c r="A53" s="87">
        <v>92</v>
      </c>
      <c r="B53" s="87">
        <v>920000</v>
      </c>
      <c r="C53" s="33" t="s">
        <v>171</v>
      </c>
      <c r="D53" s="34">
        <f t="shared" ref="D53:G53" si="93">D54</f>
        <v>2000000</v>
      </c>
      <c r="E53" s="34">
        <f t="shared" si="93"/>
        <v>891223</v>
      </c>
      <c r="F53" s="34">
        <f t="shared" si="93"/>
        <v>2000000</v>
      </c>
      <c r="G53" s="34">
        <f t="shared" si="93"/>
        <v>0</v>
      </c>
      <c r="H53" s="2">
        <f t="shared" si="65"/>
        <v>0</v>
      </c>
    </row>
    <row r="54" spans="1:8" x14ac:dyDescent="0.25">
      <c r="A54" s="35">
        <v>921000</v>
      </c>
      <c r="B54" s="88">
        <v>921000</v>
      </c>
      <c r="C54" s="35" t="s">
        <v>105</v>
      </c>
      <c r="D54" s="34">
        <f>D215</f>
        <v>2000000</v>
      </c>
      <c r="E54" s="34">
        <f t="shared" ref="E54" si="94">E215</f>
        <v>891223</v>
      </c>
      <c r="F54" s="34">
        <f t="shared" ref="F54:G54" si="95">F215</f>
        <v>2000000</v>
      </c>
      <c r="G54" s="34">
        <f t="shared" si="95"/>
        <v>0</v>
      </c>
      <c r="H54" s="2">
        <f t="shared" si="65"/>
        <v>0</v>
      </c>
    </row>
    <row r="55" spans="1:8" x14ac:dyDescent="0.25">
      <c r="A55" s="87">
        <v>62</v>
      </c>
      <c r="B55" s="87">
        <v>620000</v>
      </c>
      <c r="C55" s="33" t="s">
        <v>43</v>
      </c>
      <c r="D55" s="34">
        <f t="shared" ref="D55:G55" si="96">D56+D57</f>
        <v>355080</v>
      </c>
      <c r="E55" s="34">
        <f t="shared" ref="E55" si="97">E56+E57</f>
        <v>324896</v>
      </c>
      <c r="F55" s="34">
        <f t="shared" si="96"/>
        <v>355080</v>
      </c>
      <c r="G55" s="34">
        <f t="shared" si="96"/>
        <v>359722</v>
      </c>
      <c r="H55" s="2">
        <f t="shared" si="65"/>
        <v>101.30731102850061</v>
      </c>
    </row>
    <row r="56" spans="1:8" x14ac:dyDescent="0.25">
      <c r="A56" s="35">
        <v>621000</v>
      </c>
      <c r="B56" s="88">
        <v>621000</v>
      </c>
      <c r="C56" s="35" t="s">
        <v>44</v>
      </c>
      <c r="D56" s="34">
        <f>D219</f>
        <v>344786</v>
      </c>
      <c r="E56" s="34">
        <f t="shared" ref="E56" si="98">E219</f>
        <v>319787</v>
      </c>
      <c r="F56" s="34">
        <f t="shared" ref="F56:G56" si="99">F219</f>
        <v>344786</v>
      </c>
      <c r="G56" s="34">
        <f t="shared" si="99"/>
        <v>349120</v>
      </c>
      <c r="H56" s="2">
        <f t="shared" si="65"/>
        <v>101.25701159559843</v>
      </c>
    </row>
    <row r="57" spans="1:8" x14ac:dyDescent="0.25">
      <c r="A57" s="35">
        <v>628000</v>
      </c>
      <c r="B57" s="88"/>
      <c r="C57" s="38" t="s">
        <v>254</v>
      </c>
      <c r="D57" s="34">
        <f>D223</f>
        <v>10294</v>
      </c>
      <c r="E57" s="34">
        <f t="shared" ref="E57" si="100">E223</f>
        <v>5109</v>
      </c>
      <c r="F57" s="34">
        <f t="shared" ref="F57:G57" si="101">F223</f>
        <v>10294</v>
      </c>
      <c r="G57" s="34">
        <f t="shared" si="101"/>
        <v>10602</v>
      </c>
      <c r="H57" s="2">
        <f t="shared" si="65"/>
        <v>102.99203419467651</v>
      </c>
    </row>
    <row r="58" spans="1:8" x14ac:dyDescent="0.25">
      <c r="A58" s="35"/>
      <c r="B58" s="88"/>
      <c r="C58" s="33" t="s">
        <v>180</v>
      </c>
      <c r="D58" s="34">
        <f t="shared" ref="D58:G58" si="102">D59-D62</f>
        <v>-61598</v>
      </c>
      <c r="E58" s="34">
        <f t="shared" ref="E58" si="103">E59-E62</f>
        <v>-156288</v>
      </c>
      <c r="F58" s="34">
        <f t="shared" si="102"/>
        <v>-61598</v>
      </c>
      <c r="G58" s="34">
        <f t="shared" si="102"/>
        <v>-61597</v>
      </c>
      <c r="H58" s="2">
        <f t="shared" si="65"/>
        <v>99.998376570667887</v>
      </c>
    </row>
    <row r="59" spans="1:8" x14ac:dyDescent="0.25">
      <c r="A59" s="87">
        <v>93</v>
      </c>
      <c r="B59" s="87"/>
      <c r="C59" s="36" t="s">
        <v>181</v>
      </c>
      <c r="D59" s="34">
        <f t="shared" ref="D59:G59" si="104">D60+D61</f>
        <v>240105</v>
      </c>
      <c r="E59" s="34">
        <f t="shared" ref="E59" si="105">E60+E61</f>
        <v>5586</v>
      </c>
      <c r="F59" s="34">
        <f t="shared" si="104"/>
        <v>240105</v>
      </c>
      <c r="G59" s="34">
        <f t="shared" si="104"/>
        <v>5278</v>
      </c>
      <c r="H59" s="2">
        <f t="shared" si="65"/>
        <v>2.1982049520001667</v>
      </c>
    </row>
    <row r="60" spans="1:8" x14ac:dyDescent="0.25">
      <c r="A60" s="88">
        <v>931000</v>
      </c>
      <c r="B60" s="88">
        <v>817000</v>
      </c>
      <c r="C60" s="37" t="s">
        <v>169</v>
      </c>
      <c r="D60" s="34">
        <f>D227</f>
        <v>227756</v>
      </c>
      <c r="E60" s="34">
        <f t="shared" ref="E60" si="106">E227</f>
        <v>0</v>
      </c>
      <c r="F60" s="34">
        <f t="shared" ref="F60:G60" si="107">F227</f>
        <v>227756</v>
      </c>
      <c r="G60" s="34">
        <f t="shared" si="107"/>
        <v>0</v>
      </c>
      <c r="H60" s="2">
        <f t="shared" si="65"/>
        <v>0</v>
      </c>
    </row>
    <row r="61" spans="1:8" x14ac:dyDescent="0.25">
      <c r="A61" s="88">
        <v>938000</v>
      </c>
      <c r="B61" s="88">
        <v>729000</v>
      </c>
      <c r="C61" s="35" t="s">
        <v>184</v>
      </c>
      <c r="D61" s="34">
        <f>D229</f>
        <v>12349</v>
      </c>
      <c r="E61" s="34">
        <f t="shared" ref="E61" si="108">E229</f>
        <v>5586</v>
      </c>
      <c r="F61" s="34">
        <f t="shared" ref="F61:G61" si="109">F229</f>
        <v>12349</v>
      </c>
      <c r="G61" s="34">
        <f t="shared" si="109"/>
        <v>5278</v>
      </c>
      <c r="H61" s="2">
        <f t="shared" si="65"/>
        <v>42.740302858531052</v>
      </c>
    </row>
    <row r="62" spans="1:8" x14ac:dyDescent="0.25">
      <c r="A62" s="87">
        <v>63</v>
      </c>
      <c r="B62" s="88"/>
      <c r="C62" s="36" t="s">
        <v>182</v>
      </c>
      <c r="D62" s="34">
        <f>D63+D64</f>
        <v>301703</v>
      </c>
      <c r="E62" s="34">
        <f t="shared" ref="E62" si="110">E63+E64</f>
        <v>161874</v>
      </c>
      <c r="F62" s="34">
        <f t="shared" ref="F62:G62" si="111">F63+F64</f>
        <v>301703</v>
      </c>
      <c r="G62" s="34">
        <f t="shared" si="111"/>
        <v>66875</v>
      </c>
      <c r="H62" s="2">
        <f t="shared" si="65"/>
        <v>22.165838589606334</v>
      </c>
    </row>
    <row r="63" spans="1:8" x14ac:dyDescent="0.25">
      <c r="A63" s="88">
        <v>631000</v>
      </c>
      <c r="B63" s="88">
        <v>517000</v>
      </c>
      <c r="C63" s="37" t="s">
        <v>179</v>
      </c>
      <c r="D63" s="34">
        <f>D232</f>
        <v>289353</v>
      </c>
      <c r="E63" s="34">
        <f t="shared" ref="E63" si="112">E232</f>
        <v>153011</v>
      </c>
      <c r="F63" s="34">
        <f t="shared" ref="F63:G63" si="113">F232</f>
        <v>289353</v>
      </c>
      <c r="G63" s="34">
        <f t="shared" si="113"/>
        <v>61597</v>
      </c>
      <c r="H63" s="2">
        <f t="shared" si="65"/>
        <v>21.28783872985592</v>
      </c>
    </row>
    <row r="64" spans="1:8" x14ac:dyDescent="0.25">
      <c r="A64" s="88">
        <v>638000</v>
      </c>
      <c r="B64" s="88">
        <v>411100</v>
      </c>
      <c r="C64" s="37" t="s">
        <v>183</v>
      </c>
      <c r="D64" s="34">
        <f>D235</f>
        <v>12350</v>
      </c>
      <c r="E64" s="34">
        <f t="shared" ref="E64" si="114">E235</f>
        <v>8863</v>
      </c>
      <c r="F64" s="34">
        <f t="shared" ref="F64:G64" si="115">F235</f>
        <v>12350</v>
      </c>
      <c r="G64" s="34">
        <f t="shared" si="115"/>
        <v>5278</v>
      </c>
      <c r="H64" s="2">
        <f t="shared" si="65"/>
        <v>42.736842105263158</v>
      </c>
    </row>
    <row r="65" spans="1:8" x14ac:dyDescent="0.25">
      <c r="A65" s="33"/>
      <c r="B65" s="81" t="s">
        <v>38</v>
      </c>
      <c r="C65" s="36" t="s">
        <v>45</v>
      </c>
      <c r="D65" s="39">
        <f>D237</f>
        <v>154808</v>
      </c>
      <c r="E65" s="39">
        <f t="shared" ref="E65" si="116">E237</f>
        <v>0</v>
      </c>
      <c r="F65" s="39">
        <f t="shared" ref="F65:G65" si="117">F237</f>
        <v>154808</v>
      </c>
      <c r="G65" s="39">
        <f t="shared" si="117"/>
        <v>0</v>
      </c>
      <c r="H65" s="2">
        <f t="shared" si="65"/>
        <v>0</v>
      </c>
    </row>
    <row r="66" spans="1:8" x14ac:dyDescent="0.25">
      <c r="A66" s="35"/>
      <c r="B66" s="89"/>
      <c r="C66" s="40" t="s">
        <v>46</v>
      </c>
      <c r="D66" s="34">
        <f>D45+D46</f>
        <v>0</v>
      </c>
      <c r="E66" s="34">
        <f t="shared" ref="E66" si="118">E45+E46</f>
        <v>1713866</v>
      </c>
      <c r="F66" s="34">
        <f t="shared" ref="F66:G66" si="119">F45+F46</f>
        <v>72991.200000000186</v>
      </c>
      <c r="G66" s="34">
        <f t="shared" si="119"/>
        <v>-0.32000000006519258</v>
      </c>
      <c r="H66" s="2"/>
    </row>
    <row r="67" spans="1:8" x14ac:dyDescent="0.25">
      <c r="A67" s="44"/>
      <c r="B67" s="84"/>
      <c r="C67" s="41"/>
      <c r="D67" s="42"/>
      <c r="E67" s="42"/>
      <c r="F67" s="42"/>
      <c r="G67" s="42"/>
      <c r="H67" s="3"/>
    </row>
    <row r="68" spans="1:8" x14ac:dyDescent="0.25">
      <c r="A68" s="44"/>
      <c r="B68" s="44"/>
      <c r="C68" s="43"/>
      <c r="D68" s="44"/>
      <c r="E68" s="44"/>
      <c r="F68" s="44"/>
      <c r="G68" s="44"/>
      <c r="H68" s="6"/>
    </row>
    <row r="69" spans="1:8" x14ac:dyDescent="0.25">
      <c r="A69" s="70"/>
      <c r="B69" s="57" t="s">
        <v>298</v>
      </c>
      <c r="C69" s="43"/>
      <c r="D69" s="44"/>
      <c r="E69" s="44"/>
      <c r="F69" s="44"/>
      <c r="G69" s="44"/>
      <c r="H69" s="6"/>
    </row>
    <row r="70" spans="1:8" x14ac:dyDescent="0.25">
      <c r="A70" s="89" t="s">
        <v>159</v>
      </c>
      <c r="B70" s="46" t="s">
        <v>113</v>
      </c>
      <c r="C70" s="45" t="s">
        <v>116</v>
      </c>
      <c r="D70" s="46" t="s">
        <v>271</v>
      </c>
      <c r="E70" s="46" t="s">
        <v>257</v>
      </c>
      <c r="F70" s="47" t="s">
        <v>290</v>
      </c>
      <c r="G70" s="46" t="s">
        <v>291</v>
      </c>
      <c r="H70" s="13" t="s">
        <v>252</v>
      </c>
    </row>
    <row r="71" spans="1:8" x14ac:dyDescent="0.25">
      <c r="A71" s="78" t="s">
        <v>161</v>
      </c>
      <c r="B71" s="49" t="s">
        <v>114</v>
      </c>
      <c r="C71" s="48"/>
      <c r="D71" s="49">
        <v>2018</v>
      </c>
      <c r="E71" s="49" t="s">
        <v>295</v>
      </c>
      <c r="F71" s="50">
        <v>2018</v>
      </c>
      <c r="G71" s="49">
        <v>2019</v>
      </c>
      <c r="H71" s="14" t="s">
        <v>292</v>
      </c>
    </row>
    <row r="72" spans="1:8" x14ac:dyDescent="0.25">
      <c r="A72" s="80">
        <v>1</v>
      </c>
      <c r="B72" s="80">
        <v>2</v>
      </c>
      <c r="C72" s="51">
        <v>3</v>
      </c>
      <c r="D72" s="49">
        <v>4</v>
      </c>
      <c r="E72" s="49">
        <v>5</v>
      </c>
      <c r="F72" s="49">
        <v>6</v>
      </c>
      <c r="G72" s="49">
        <v>7</v>
      </c>
      <c r="H72" s="8">
        <v>8</v>
      </c>
    </row>
    <row r="73" spans="1:8" x14ac:dyDescent="0.25">
      <c r="A73" s="35"/>
      <c r="B73" s="71" t="s">
        <v>47</v>
      </c>
      <c r="C73" s="52"/>
      <c r="D73" s="34">
        <f t="shared" ref="D73:G73" si="120">D74+D90+D103+D106</f>
        <v>6177055</v>
      </c>
      <c r="E73" s="34">
        <f t="shared" ref="E73" si="121">E74+E90+E103+E106</f>
        <v>3857138</v>
      </c>
      <c r="F73" s="34">
        <f t="shared" si="120"/>
        <v>6299450</v>
      </c>
      <c r="G73" s="34">
        <f t="shared" si="120"/>
        <v>5524212</v>
      </c>
      <c r="H73" s="2">
        <f t="shared" ref="H73:H104" si="122">G73/D73*100</f>
        <v>89.431160965864791</v>
      </c>
    </row>
    <row r="74" spans="1:8" x14ac:dyDescent="0.25">
      <c r="A74" s="87">
        <v>71</v>
      </c>
      <c r="B74" s="87">
        <v>710000</v>
      </c>
      <c r="C74" s="33" t="s">
        <v>48</v>
      </c>
      <c r="D74" s="34">
        <f t="shared" ref="D74:G74" si="123">D75+D77+D82+D86+D88</f>
        <v>3413743</v>
      </c>
      <c r="E74" s="34">
        <f t="shared" ref="E74" si="124">E75+E77+E82+E86+E88</f>
        <v>2640047</v>
      </c>
      <c r="F74" s="34">
        <f t="shared" si="123"/>
        <v>3523070</v>
      </c>
      <c r="G74" s="34">
        <f t="shared" si="123"/>
        <v>3507550</v>
      </c>
      <c r="H74" s="2">
        <f t="shared" si="122"/>
        <v>102.7479221487968</v>
      </c>
    </row>
    <row r="75" spans="1:8" x14ac:dyDescent="0.25">
      <c r="A75" s="87">
        <v>713000</v>
      </c>
      <c r="B75" s="87">
        <v>713000</v>
      </c>
      <c r="C75" s="33" t="s">
        <v>2</v>
      </c>
      <c r="D75" s="34">
        <f t="shared" ref="D75:G75" si="125">D76</f>
        <v>324975</v>
      </c>
      <c r="E75" s="34">
        <f t="shared" si="125"/>
        <v>236722</v>
      </c>
      <c r="F75" s="34">
        <f t="shared" si="125"/>
        <v>324975</v>
      </c>
      <c r="G75" s="34">
        <f t="shared" si="125"/>
        <v>304684</v>
      </c>
      <c r="H75" s="2">
        <f t="shared" si="122"/>
        <v>93.756135087314405</v>
      </c>
    </row>
    <row r="76" spans="1:8" x14ac:dyDescent="0.25">
      <c r="A76" s="35">
        <v>713100</v>
      </c>
      <c r="B76" s="88">
        <v>713100</v>
      </c>
      <c r="C76" s="35" t="s">
        <v>2</v>
      </c>
      <c r="D76" s="53">
        <v>324975</v>
      </c>
      <c r="E76" s="53">
        <v>236722</v>
      </c>
      <c r="F76" s="53">
        <v>324975</v>
      </c>
      <c r="G76" s="53">
        <v>304684</v>
      </c>
      <c r="H76" s="2">
        <f t="shared" si="122"/>
        <v>93.756135087314405</v>
      </c>
    </row>
    <row r="77" spans="1:8" x14ac:dyDescent="0.25">
      <c r="A77" s="87">
        <v>714000</v>
      </c>
      <c r="B77" s="87">
        <v>714000</v>
      </c>
      <c r="C77" s="33" t="s">
        <v>3</v>
      </c>
      <c r="D77" s="34">
        <f t="shared" ref="D77:G77" si="126">D78+D79+D80+D81</f>
        <v>28032</v>
      </c>
      <c r="E77" s="34">
        <f t="shared" ref="E77" si="127">E78+E79+E80+E81</f>
        <v>24603</v>
      </c>
      <c r="F77" s="34">
        <f t="shared" si="126"/>
        <v>28032</v>
      </c>
      <c r="G77" s="34">
        <f t="shared" si="126"/>
        <v>32803</v>
      </c>
      <c r="H77" s="2">
        <f t="shared" si="122"/>
        <v>117.01983447488584</v>
      </c>
    </row>
    <row r="78" spans="1:8" x14ac:dyDescent="0.25">
      <c r="A78" s="35">
        <v>714100</v>
      </c>
      <c r="B78" s="88">
        <v>714100</v>
      </c>
      <c r="C78" s="35" t="s">
        <v>3</v>
      </c>
      <c r="D78" s="53">
        <v>28032</v>
      </c>
      <c r="E78" s="53">
        <v>24603</v>
      </c>
      <c r="F78" s="53">
        <v>28032</v>
      </c>
      <c r="G78" s="53">
        <v>32803</v>
      </c>
      <c r="H78" s="2">
        <f t="shared" si="122"/>
        <v>117.01983447488584</v>
      </c>
    </row>
    <row r="79" spans="1:8" x14ac:dyDescent="0.25">
      <c r="A79" s="35">
        <v>714200</v>
      </c>
      <c r="B79" s="88">
        <v>714200</v>
      </c>
      <c r="C79" s="35" t="s">
        <v>49</v>
      </c>
      <c r="D79" s="53">
        <v>0</v>
      </c>
      <c r="E79" s="53">
        <v>0</v>
      </c>
      <c r="F79" s="53">
        <v>0</v>
      </c>
      <c r="G79" s="53">
        <v>0</v>
      </c>
      <c r="H79" s="2"/>
    </row>
    <row r="80" spans="1:8" x14ac:dyDescent="0.25">
      <c r="A80" s="35">
        <v>714300</v>
      </c>
      <c r="B80" s="88">
        <v>714300</v>
      </c>
      <c r="C80" s="35" t="s">
        <v>50</v>
      </c>
      <c r="D80" s="53">
        <v>0</v>
      </c>
      <c r="E80" s="53">
        <v>0</v>
      </c>
      <c r="F80" s="53">
        <v>0</v>
      </c>
      <c r="G80" s="53">
        <v>0</v>
      </c>
      <c r="H80" s="2"/>
    </row>
    <row r="81" spans="1:8" x14ac:dyDescent="0.25">
      <c r="A81" s="35">
        <v>714900</v>
      </c>
      <c r="B81" s="88">
        <v>714900</v>
      </c>
      <c r="C81" s="35" t="s">
        <v>51</v>
      </c>
      <c r="D81" s="53">
        <v>0</v>
      </c>
      <c r="E81" s="53">
        <v>0</v>
      </c>
      <c r="F81" s="53">
        <v>0</v>
      </c>
      <c r="G81" s="53">
        <v>0</v>
      </c>
      <c r="H81" s="2"/>
    </row>
    <row r="82" spans="1:8" x14ac:dyDescent="0.25">
      <c r="A82" s="87">
        <v>715000</v>
      </c>
      <c r="B82" s="87">
        <v>715000</v>
      </c>
      <c r="C82" s="33" t="s">
        <v>4</v>
      </c>
      <c r="D82" s="34">
        <f t="shared" ref="D82:G82" si="128">D83+D84+D85</f>
        <v>28</v>
      </c>
      <c r="E82" s="34">
        <f t="shared" ref="E82" si="129">E83+E84+E85</f>
        <v>63</v>
      </c>
      <c r="F82" s="34">
        <f t="shared" si="128"/>
        <v>63</v>
      </c>
      <c r="G82" s="34">
        <f t="shared" si="128"/>
        <v>63</v>
      </c>
      <c r="H82" s="2">
        <f t="shared" si="122"/>
        <v>225</v>
      </c>
    </row>
    <row r="83" spans="1:8" x14ac:dyDescent="0.25">
      <c r="A83" s="35">
        <v>715100</v>
      </c>
      <c r="B83" s="88">
        <v>715100</v>
      </c>
      <c r="C83" s="35" t="s">
        <v>155</v>
      </c>
      <c r="D83" s="53">
        <v>21</v>
      </c>
      <c r="E83" s="53">
        <v>59</v>
      </c>
      <c r="F83" s="53">
        <v>59</v>
      </c>
      <c r="G83" s="53">
        <v>59</v>
      </c>
      <c r="H83" s="2">
        <f t="shared" si="122"/>
        <v>280.95238095238091</v>
      </c>
    </row>
    <row r="84" spans="1:8" x14ac:dyDescent="0.25">
      <c r="A84" s="35">
        <v>715200</v>
      </c>
      <c r="B84" s="88">
        <v>715200</v>
      </c>
      <c r="C84" s="35" t="s">
        <v>156</v>
      </c>
      <c r="D84" s="53">
        <v>7</v>
      </c>
      <c r="E84" s="53">
        <v>4</v>
      </c>
      <c r="F84" s="53">
        <v>4</v>
      </c>
      <c r="G84" s="53">
        <v>4</v>
      </c>
      <c r="H84" s="2">
        <f t="shared" si="122"/>
        <v>57.142857142857139</v>
      </c>
    </row>
    <row r="85" spans="1:8" x14ac:dyDescent="0.25">
      <c r="A85" s="35">
        <v>715300</v>
      </c>
      <c r="B85" s="88">
        <v>715300</v>
      </c>
      <c r="C85" s="35" t="s">
        <v>157</v>
      </c>
      <c r="D85" s="53">
        <v>0</v>
      </c>
      <c r="E85" s="53">
        <v>0</v>
      </c>
      <c r="F85" s="53">
        <v>0</v>
      </c>
      <c r="G85" s="53">
        <v>0</v>
      </c>
      <c r="H85" s="2"/>
    </row>
    <row r="86" spans="1:8" x14ac:dyDescent="0.25">
      <c r="A86" s="87">
        <v>717000</v>
      </c>
      <c r="B86" s="87">
        <v>717000</v>
      </c>
      <c r="C86" s="33" t="s">
        <v>167</v>
      </c>
      <c r="D86" s="34">
        <f t="shared" ref="D86:G86" si="130">D87</f>
        <v>3060708</v>
      </c>
      <c r="E86" s="34">
        <f t="shared" si="130"/>
        <v>2378659</v>
      </c>
      <c r="F86" s="34">
        <f t="shared" si="130"/>
        <v>3170000</v>
      </c>
      <c r="G86" s="34">
        <f t="shared" si="130"/>
        <v>3170000</v>
      </c>
      <c r="H86" s="2">
        <f t="shared" si="122"/>
        <v>103.57080780002535</v>
      </c>
    </row>
    <row r="87" spans="1:8" x14ac:dyDescent="0.25">
      <c r="A87" s="35">
        <v>717100</v>
      </c>
      <c r="B87" s="88">
        <v>717100</v>
      </c>
      <c r="C87" s="35" t="s">
        <v>168</v>
      </c>
      <c r="D87" s="53">
        <v>3060708</v>
      </c>
      <c r="E87" s="53">
        <v>2378659</v>
      </c>
      <c r="F87" s="53">
        <v>3170000</v>
      </c>
      <c r="G87" s="53">
        <v>3170000</v>
      </c>
      <c r="H87" s="2">
        <f t="shared" si="122"/>
        <v>103.57080780002535</v>
      </c>
    </row>
    <row r="88" spans="1:8" x14ac:dyDescent="0.25">
      <c r="A88" s="87">
        <v>719000</v>
      </c>
      <c r="B88" s="87">
        <v>719000</v>
      </c>
      <c r="C88" s="33" t="s">
        <v>6</v>
      </c>
      <c r="D88" s="34">
        <f t="shared" ref="D88:G88" si="131">D89</f>
        <v>0</v>
      </c>
      <c r="E88" s="34">
        <f t="shared" si="131"/>
        <v>0</v>
      </c>
      <c r="F88" s="34">
        <f t="shared" si="131"/>
        <v>0</v>
      </c>
      <c r="G88" s="34">
        <f t="shared" si="131"/>
        <v>0</v>
      </c>
      <c r="H88" s="2"/>
    </row>
    <row r="89" spans="1:8" x14ac:dyDescent="0.25">
      <c r="A89" s="35">
        <v>719100</v>
      </c>
      <c r="B89" s="88">
        <v>719100</v>
      </c>
      <c r="C89" s="35" t="s">
        <v>6</v>
      </c>
      <c r="D89" s="53">
        <v>0</v>
      </c>
      <c r="E89" s="53">
        <v>0</v>
      </c>
      <c r="F89" s="53">
        <v>0</v>
      </c>
      <c r="G89" s="53">
        <v>0</v>
      </c>
      <c r="H89" s="2"/>
    </row>
    <row r="90" spans="1:8" x14ac:dyDescent="0.25">
      <c r="A90" s="87">
        <v>72</v>
      </c>
      <c r="B90" s="87">
        <v>720000</v>
      </c>
      <c r="C90" s="33" t="s">
        <v>52</v>
      </c>
      <c r="D90" s="34">
        <f t="shared" ref="D90:G90" si="132">D91+D94+D99+D101</f>
        <v>1255068</v>
      </c>
      <c r="E90" s="34">
        <f t="shared" ref="E90" si="133">E91+E94+E99+E101</f>
        <v>936641</v>
      </c>
      <c r="F90" s="34">
        <f t="shared" si="132"/>
        <v>1268136</v>
      </c>
      <c r="G90" s="34">
        <f t="shared" si="132"/>
        <v>1668410</v>
      </c>
      <c r="H90" s="2">
        <f t="shared" si="122"/>
        <v>132.9338330672123</v>
      </c>
    </row>
    <row r="91" spans="1:8" x14ac:dyDescent="0.25">
      <c r="A91" s="87">
        <v>721000</v>
      </c>
      <c r="B91" s="87">
        <v>721000</v>
      </c>
      <c r="C91" s="33" t="s">
        <v>8</v>
      </c>
      <c r="D91" s="34">
        <f t="shared" ref="D91:G91" si="134">D92+D93</f>
        <v>36521</v>
      </c>
      <c r="E91" s="34">
        <f t="shared" ref="E91" si="135">E92+E93</f>
        <v>33446</v>
      </c>
      <c r="F91" s="34">
        <f t="shared" si="134"/>
        <v>44595</v>
      </c>
      <c r="G91" s="34">
        <f t="shared" si="134"/>
        <v>44595</v>
      </c>
      <c r="H91" s="2">
        <f t="shared" si="122"/>
        <v>122.10782837271708</v>
      </c>
    </row>
    <row r="92" spans="1:8" x14ac:dyDescent="0.25">
      <c r="A92" s="35">
        <v>721200</v>
      </c>
      <c r="B92" s="88">
        <v>721200</v>
      </c>
      <c r="C92" s="35" t="s">
        <v>53</v>
      </c>
      <c r="D92" s="53">
        <v>36521</v>
      </c>
      <c r="E92" s="53">
        <v>33446</v>
      </c>
      <c r="F92" s="53">
        <v>44595</v>
      </c>
      <c r="G92" s="53">
        <v>44595</v>
      </c>
      <c r="H92" s="2">
        <f t="shared" si="122"/>
        <v>122.10782837271708</v>
      </c>
    </row>
    <row r="93" spans="1:8" x14ac:dyDescent="0.25">
      <c r="A93" s="35">
        <v>721300</v>
      </c>
      <c r="B93" s="88">
        <v>721300</v>
      </c>
      <c r="C93" s="35" t="s">
        <v>54</v>
      </c>
      <c r="D93" s="53">
        <v>0</v>
      </c>
      <c r="E93" s="53">
        <v>0</v>
      </c>
      <c r="F93" s="53">
        <v>0</v>
      </c>
      <c r="G93" s="53">
        <v>0</v>
      </c>
      <c r="H93" s="2"/>
    </row>
    <row r="94" spans="1:8" x14ac:dyDescent="0.25">
      <c r="A94" s="87">
        <v>722000</v>
      </c>
      <c r="B94" s="87">
        <v>722000</v>
      </c>
      <c r="C94" s="33" t="s">
        <v>9</v>
      </c>
      <c r="D94" s="34">
        <f t="shared" ref="D94:G94" si="136">D95+D96+D97+D98</f>
        <v>1210477</v>
      </c>
      <c r="E94" s="34">
        <f t="shared" ref="E94" si="137">E95+E96+E97+E98</f>
        <v>897333</v>
      </c>
      <c r="F94" s="34">
        <f t="shared" si="136"/>
        <v>1216477</v>
      </c>
      <c r="G94" s="34">
        <f t="shared" si="136"/>
        <v>1616751</v>
      </c>
      <c r="H94" s="2">
        <f t="shared" si="122"/>
        <v>133.56313255022607</v>
      </c>
    </row>
    <row r="95" spans="1:8" x14ac:dyDescent="0.25">
      <c r="A95" s="35">
        <v>722100</v>
      </c>
      <c r="B95" s="88">
        <v>722100</v>
      </c>
      <c r="C95" s="35" t="s">
        <v>55</v>
      </c>
      <c r="D95" s="53">
        <v>30751</v>
      </c>
      <c r="E95" s="53">
        <v>23221</v>
      </c>
      <c r="F95" s="53">
        <v>30751</v>
      </c>
      <c r="G95" s="53">
        <v>30751</v>
      </c>
      <c r="H95" s="2">
        <f t="shared" si="122"/>
        <v>100</v>
      </c>
    </row>
    <row r="96" spans="1:8" x14ac:dyDescent="0.25">
      <c r="A96" s="35">
        <v>722300</v>
      </c>
      <c r="B96" s="88">
        <v>722300</v>
      </c>
      <c r="C96" s="35" t="s">
        <v>56</v>
      </c>
      <c r="D96" s="53">
        <v>210000</v>
      </c>
      <c r="E96" s="53">
        <v>219669</v>
      </c>
      <c r="F96" s="53">
        <v>220000</v>
      </c>
      <c r="G96" s="53">
        <v>220000</v>
      </c>
      <c r="H96" s="2">
        <f t="shared" si="122"/>
        <v>104.76190476190477</v>
      </c>
    </row>
    <row r="97" spans="1:8" x14ac:dyDescent="0.25">
      <c r="A97" s="35">
        <v>722400</v>
      </c>
      <c r="B97" s="88">
        <v>722400</v>
      </c>
      <c r="C97" s="35" t="s">
        <v>57</v>
      </c>
      <c r="D97" s="53">
        <v>919726</v>
      </c>
      <c r="E97" s="53">
        <v>619911</v>
      </c>
      <c r="F97" s="53">
        <v>919726</v>
      </c>
      <c r="G97" s="53">
        <v>1320000</v>
      </c>
      <c r="H97" s="2">
        <f t="shared" si="122"/>
        <v>143.52100516893074</v>
      </c>
    </row>
    <row r="98" spans="1:8" x14ac:dyDescent="0.25">
      <c r="A98" s="35">
        <v>722500</v>
      </c>
      <c r="B98" s="88">
        <v>722500</v>
      </c>
      <c r="C98" s="35" t="s">
        <v>58</v>
      </c>
      <c r="D98" s="54">
        <v>50000</v>
      </c>
      <c r="E98" s="54">
        <v>34532</v>
      </c>
      <c r="F98" s="54">
        <v>46000</v>
      </c>
      <c r="G98" s="54">
        <v>46000</v>
      </c>
      <c r="H98" s="2">
        <f t="shared" si="122"/>
        <v>92</v>
      </c>
    </row>
    <row r="99" spans="1:8" x14ac:dyDescent="0.25">
      <c r="A99" s="87">
        <v>723000</v>
      </c>
      <c r="B99" s="87">
        <v>723000</v>
      </c>
      <c r="C99" s="33" t="s">
        <v>10</v>
      </c>
      <c r="D99" s="34">
        <f t="shared" ref="D99:G99" si="138">D100</f>
        <v>2000</v>
      </c>
      <c r="E99" s="34">
        <f t="shared" si="138"/>
        <v>2255</v>
      </c>
      <c r="F99" s="34">
        <f t="shared" si="138"/>
        <v>2255</v>
      </c>
      <c r="G99" s="34">
        <f t="shared" si="138"/>
        <v>2255</v>
      </c>
      <c r="H99" s="2">
        <f t="shared" si="122"/>
        <v>112.75</v>
      </c>
    </row>
    <row r="100" spans="1:8" x14ac:dyDescent="0.25">
      <c r="A100" s="35">
        <v>723100</v>
      </c>
      <c r="B100" s="88">
        <v>723100</v>
      </c>
      <c r="C100" s="35" t="s">
        <v>10</v>
      </c>
      <c r="D100" s="53">
        <v>2000</v>
      </c>
      <c r="E100" s="53">
        <v>2255</v>
      </c>
      <c r="F100" s="53">
        <v>2255</v>
      </c>
      <c r="G100" s="53">
        <v>2255</v>
      </c>
      <c r="H100" s="2">
        <f t="shared" si="122"/>
        <v>112.75</v>
      </c>
    </row>
    <row r="101" spans="1:8" x14ac:dyDescent="0.25">
      <c r="A101" s="87">
        <v>729000</v>
      </c>
      <c r="B101" s="87">
        <v>729000</v>
      </c>
      <c r="C101" s="33" t="s">
        <v>11</v>
      </c>
      <c r="D101" s="34">
        <f t="shared" ref="D101:G101" si="139">D102</f>
        <v>6070</v>
      </c>
      <c r="E101" s="34">
        <f t="shared" si="139"/>
        <v>3607</v>
      </c>
      <c r="F101" s="34">
        <f t="shared" si="139"/>
        <v>4809</v>
      </c>
      <c r="G101" s="34">
        <f t="shared" si="139"/>
        <v>4809</v>
      </c>
      <c r="H101" s="2">
        <f t="shared" si="122"/>
        <v>79.225700164744651</v>
      </c>
    </row>
    <row r="102" spans="1:8" x14ac:dyDescent="0.25">
      <c r="A102" s="35">
        <v>729100</v>
      </c>
      <c r="B102" s="88">
        <v>729100</v>
      </c>
      <c r="C102" s="35" t="s">
        <v>11</v>
      </c>
      <c r="D102" s="53">
        <v>6070</v>
      </c>
      <c r="E102" s="53">
        <v>3607</v>
      </c>
      <c r="F102" s="53">
        <v>4809</v>
      </c>
      <c r="G102" s="53">
        <v>4809</v>
      </c>
      <c r="H102" s="2">
        <f t="shared" si="122"/>
        <v>79.225700164744651</v>
      </c>
    </row>
    <row r="103" spans="1:8" x14ac:dyDescent="0.25">
      <c r="A103" s="87">
        <v>73</v>
      </c>
      <c r="B103" s="87">
        <v>730000</v>
      </c>
      <c r="C103" s="33" t="s">
        <v>59</v>
      </c>
      <c r="D103" s="34">
        <f t="shared" ref="D103:G104" si="140">D104</f>
        <v>34968</v>
      </c>
      <c r="E103" s="34">
        <f t="shared" si="140"/>
        <v>34968</v>
      </c>
      <c r="F103" s="34">
        <f t="shared" si="140"/>
        <v>34968</v>
      </c>
      <c r="G103" s="34">
        <f t="shared" si="140"/>
        <v>0</v>
      </c>
      <c r="H103" s="2">
        <f t="shared" si="122"/>
        <v>0</v>
      </c>
    </row>
    <row r="104" spans="1:8" x14ac:dyDescent="0.25">
      <c r="A104" s="87">
        <v>731000</v>
      </c>
      <c r="B104" s="87">
        <v>731000</v>
      </c>
      <c r="C104" s="33" t="s">
        <v>12</v>
      </c>
      <c r="D104" s="34">
        <f t="shared" si="140"/>
        <v>34968</v>
      </c>
      <c r="E104" s="34">
        <f t="shared" si="140"/>
        <v>34968</v>
      </c>
      <c r="F104" s="34">
        <f t="shared" si="140"/>
        <v>34968</v>
      </c>
      <c r="G104" s="34">
        <f t="shared" si="140"/>
        <v>0</v>
      </c>
      <c r="H104" s="2">
        <f t="shared" si="122"/>
        <v>0</v>
      </c>
    </row>
    <row r="105" spans="1:8" x14ac:dyDescent="0.25">
      <c r="A105" s="35">
        <v>731200</v>
      </c>
      <c r="B105" s="88">
        <v>731200</v>
      </c>
      <c r="C105" s="35" t="s">
        <v>62</v>
      </c>
      <c r="D105" s="53">
        <v>34968</v>
      </c>
      <c r="E105" s="53">
        <v>34968</v>
      </c>
      <c r="F105" s="53">
        <v>34968</v>
      </c>
      <c r="G105" s="53">
        <v>0</v>
      </c>
      <c r="H105" s="2">
        <f t="shared" ref="H105:H125" si="141">G105/D105*100</f>
        <v>0</v>
      </c>
    </row>
    <row r="106" spans="1:8" x14ac:dyDescent="0.25">
      <c r="A106" s="87">
        <v>78</v>
      </c>
      <c r="B106" s="87">
        <v>780000</v>
      </c>
      <c r="C106" s="33" t="s">
        <v>165</v>
      </c>
      <c r="D106" s="34">
        <f t="shared" ref="D106:G106" si="142">D107</f>
        <v>1473276</v>
      </c>
      <c r="E106" s="34">
        <f t="shared" si="142"/>
        <v>245482</v>
      </c>
      <c r="F106" s="34">
        <f t="shared" si="142"/>
        <v>1473276</v>
      </c>
      <c r="G106" s="34">
        <f t="shared" si="142"/>
        <v>348252</v>
      </c>
      <c r="H106" s="2">
        <f t="shared" si="141"/>
        <v>23.637933421843567</v>
      </c>
    </row>
    <row r="107" spans="1:8" x14ac:dyDescent="0.25">
      <c r="A107" s="87">
        <v>787000</v>
      </c>
      <c r="B107" s="90">
        <v>781000</v>
      </c>
      <c r="C107" s="33" t="s">
        <v>164</v>
      </c>
      <c r="D107" s="34">
        <f>D108+D109+D111+D110</f>
        <v>1473276</v>
      </c>
      <c r="E107" s="34">
        <f t="shared" ref="E107" si="143">E108+E109+E111+E110</f>
        <v>245482</v>
      </c>
      <c r="F107" s="34">
        <f t="shared" ref="F107:G107" si="144">F108+F109+F111+F110</f>
        <v>1473276</v>
      </c>
      <c r="G107" s="34">
        <f t="shared" si="144"/>
        <v>348252</v>
      </c>
      <c r="H107" s="2">
        <f t="shared" si="141"/>
        <v>23.637933421843567</v>
      </c>
    </row>
    <row r="108" spans="1:8" x14ac:dyDescent="0.25">
      <c r="A108" s="35">
        <v>787100</v>
      </c>
      <c r="B108" s="88">
        <v>781100</v>
      </c>
      <c r="C108" s="35" t="s">
        <v>166</v>
      </c>
      <c r="D108" s="53">
        <v>0</v>
      </c>
      <c r="E108" s="53">
        <v>0</v>
      </c>
      <c r="F108" s="53">
        <v>0</v>
      </c>
      <c r="G108" s="53">
        <v>0</v>
      </c>
      <c r="H108" s="2"/>
    </row>
    <row r="109" spans="1:8" x14ac:dyDescent="0.25">
      <c r="A109" s="35">
        <v>787200</v>
      </c>
      <c r="B109" s="88">
        <v>781300</v>
      </c>
      <c r="C109" s="35" t="s">
        <v>272</v>
      </c>
      <c r="D109" s="55">
        <v>348242</v>
      </c>
      <c r="E109" s="55">
        <v>245069</v>
      </c>
      <c r="F109" s="55">
        <v>348242</v>
      </c>
      <c r="G109" s="55">
        <v>348252</v>
      </c>
      <c r="H109" s="2">
        <f t="shared" si="141"/>
        <v>100.00287156632457</v>
      </c>
    </row>
    <row r="110" spans="1:8" x14ac:dyDescent="0.25">
      <c r="A110" s="35">
        <v>787200</v>
      </c>
      <c r="B110" s="88">
        <v>781300</v>
      </c>
      <c r="C110" s="35" t="s">
        <v>288</v>
      </c>
      <c r="D110" s="55">
        <v>1124621</v>
      </c>
      <c r="E110" s="55">
        <v>0</v>
      </c>
      <c r="F110" s="55">
        <v>1124621</v>
      </c>
      <c r="G110" s="55">
        <v>0</v>
      </c>
      <c r="H110" s="2">
        <f t="shared" si="141"/>
        <v>0</v>
      </c>
    </row>
    <row r="111" spans="1:8" x14ac:dyDescent="0.25">
      <c r="A111" s="35">
        <v>787300</v>
      </c>
      <c r="B111" s="88"/>
      <c r="C111" s="35" t="s">
        <v>274</v>
      </c>
      <c r="D111" s="56">
        <v>413</v>
      </c>
      <c r="E111" s="56">
        <v>413</v>
      </c>
      <c r="F111" s="56">
        <v>413</v>
      </c>
      <c r="G111" s="56">
        <v>0</v>
      </c>
      <c r="H111" s="2">
        <f t="shared" si="141"/>
        <v>0</v>
      </c>
    </row>
    <row r="112" spans="1:8" x14ac:dyDescent="0.25">
      <c r="A112" s="35"/>
      <c r="B112" s="33" t="s">
        <v>60</v>
      </c>
      <c r="C112" s="35"/>
      <c r="D112" s="34">
        <f t="shared" ref="D112:G112" si="145">D113</f>
        <v>140604</v>
      </c>
      <c r="E112" s="34">
        <f t="shared" si="145"/>
        <v>140604</v>
      </c>
      <c r="F112" s="34">
        <f t="shared" si="145"/>
        <v>140604</v>
      </c>
      <c r="G112" s="34">
        <f t="shared" si="145"/>
        <v>0</v>
      </c>
      <c r="H112" s="2">
        <f t="shared" si="141"/>
        <v>0</v>
      </c>
    </row>
    <row r="113" spans="1:9" x14ac:dyDescent="0.25">
      <c r="A113" s="87">
        <v>81</v>
      </c>
      <c r="B113" s="87">
        <v>810000</v>
      </c>
      <c r="C113" s="33" t="s">
        <v>63</v>
      </c>
      <c r="D113" s="34">
        <f t="shared" ref="D113:G113" si="146">D114+D118+D123</f>
        <v>140604</v>
      </c>
      <c r="E113" s="34">
        <f t="shared" ref="E113" si="147">E114+E118+E123</f>
        <v>140604</v>
      </c>
      <c r="F113" s="34">
        <f t="shared" si="146"/>
        <v>140604</v>
      </c>
      <c r="G113" s="34">
        <f t="shared" si="146"/>
        <v>0</v>
      </c>
      <c r="H113" s="2">
        <f t="shared" si="141"/>
        <v>0</v>
      </c>
    </row>
    <row r="114" spans="1:9" x14ac:dyDescent="0.25">
      <c r="A114" s="87">
        <v>811000</v>
      </c>
      <c r="B114" s="87">
        <v>811000</v>
      </c>
      <c r="C114" s="33" t="s">
        <v>26</v>
      </c>
      <c r="D114" s="34">
        <f t="shared" ref="D114:G114" si="148">D115+D116+D117</f>
        <v>140604</v>
      </c>
      <c r="E114" s="34">
        <f t="shared" ref="E114" si="149">E115+E116+E117</f>
        <v>140604</v>
      </c>
      <c r="F114" s="34">
        <f t="shared" si="148"/>
        <v>140604</v>
      </c>
      <c r="G114" s="34">
        <f t="shared" si="148"/>
        <v>0</v>
      </c>
      <c r="H114" s="2">
        <f t="shared" si="141"/>
        <v>0</v>
      </c>
    </row>
    <row r="115" spans="1:9" x14ac:dyDescent="0.25">
      <c r="A115" s="35">
        <v>811100</v>
      </c>
      <c r="B115" s="88">
        <v>811100</v>
      </c>
      <c r="C115" s="35" t="s">
        <v>64</v>
      </c>
      <c r="D115" s="53">
        <v>0</v>
      </c>
      <c r="E115" s="53">
        <v>0</v>
      </c>
      <c r="F115" s="53">
        <v>0</v>
      </c>
      <c r="G115" s="53">
        <v>0</v>
      </c>
      <c r="H115" s="2"/>
    </row>
    <row r="116" spans="1:9" x14ac:dyDescent="0.25">
      <c r="A116" s="35">
        <v>811200</v>
      </c>
      <c r="B116" s="35">
        <v>811200</v>
      </c>
      <c r="C116" s="35" t="s">
        <v>65</v>
      </c>
      <c r="D116" s="53">
        <v>0</v>
      </c>
      <c r="E116" s="53">
        <v>0</v>
      </c>
      <c r="F116" s="53">
        <v>0</v>
      </c>
      <c r="G116" s="53">
        <v>0</v>
      </c>
      <c r="H116" s="2"/>
    </row>
    <row r="117" spans="1:9" x14ac:dyDescent="0.25">
      <c r="A117" s="35">
        <v>811400</v>
      </c>
      <c r="B117" s="35"/>
      <c r="C117" s="35" t="s">
        <v>273</v>
      </c>
      <c r="D117" s="56">
        <v>140604</v>
      </c>
      <c r="E117" s="56">
        <v>140604</v>
      </c>
      <c r="F117" s="56">
        <v>140604</v>
      </c>
      <c r="G117" s="56">
        <v>0</v>
      </c>
      <c r="H117" s="2">
        <f t="shared" si="141"/>
        <v>0</v>
      </c>
    </row>
    <row r="118" spans="1:9" x14ac:dyDescent="0.25">
      <c r="A118" s="87">
        <v>813000</v>
      </c>
      <c r="B118" s="87">
        <v>813000</v>
      </c>
      <c r="C118" s="33" t="s">
        <v>27</v>
      </c>
      <c r="D118" s="34">
        <f t="shared" ref="D118:G118" si="150">D119+D120+D121+D122</f>
        <v>0</v>
      </c>
      <c r="E118" s="34">
        <f t="shared" ref="E118" si="151">E119+E120+E121+E122</f>
        <v>0</v>
      </c>
      <c r="F118" s="34">
        <f t="shared" si="150"/>
        <v>0</v>
      </c>
      <c r="G118" s="34">
        <f t="shared" si="150"/>
        <v>0</v>
      </c>
      <c r="H118" s="2"/>
    </row>
    <row r="119" spans="1:9" x14ac:dyDescent="0.25">
      <c r="A119" s="35">
        <v>813100</v>
      </c>
      <c r="B119" s="88">
        <v>813100</v>
      </c>
      <c r="C119" s="35" t="s">
        <v>66</v>
      </c>
      <c r="D119" s="53">
        <v>0</v>
      </c>
      <c r="E119" s="53">
        <v>0</v>
      </c>
      <c r="F119" s="53">
        <v>0</v>
      </c>
      <c r="G119" s="53">
        <v>0</v>
      </c>
      <c r="H119" s="2"/>
    </row>
    <row r="120" spans="1:9" x14ac:dyDescent="0.25">
      <c r="A120" s="35">
        <v>813200</v>
      </c>
      <c r="B120" s="35">
        <v>813200</v>
      </c>
      <c r="C120" s="35" t="s">
        <v>67</v>
      </c>
      <c r="D120" s="53">
        <v>0</v>
      </c>
      <c r="E120" s="53">
        <v>0</v>
      </c>
      <c r="F120" s="53">
        <v>0</v>
      </c>
      <c r="G120" s="53">
        <v>0</v>
      </c>
      <c r="H120" s="2"/>
    </row>
    <row r="121" spans="1:9" x14ac:dyDescent="0.25">
      <c r="A121" s="35">
        <v>813300</v>
      </c>
      <c r="B121" s="35">
        <v>813300</v>
      </c>
      <c r="C121" s="35" t="s">
        <v>68</v>
      </c>
      <c r="D121" s="53">
        <v>0</v>
      </c>
      <c r="E121" s="53">
        <v>0</v>
      </c>
      <c r="F121" s="53">
        <v>0</v>
      </c>
      <c r="G121" s="53">
        <v>0</v>
      </c>
      <c r="H121" s="2"/>
    </row>
    <row r="122" spans="1:9" x14ac:dyDescent="0.25">
      <c r="A122" s="35">
        <v>813900</v>
      </c>
      <c r="B122" s="35">
        <v>813900</v>
      </c>
      <c r="C122" s="35" t="s">
        <v>69</v>
      </c>
      <c r="D122" s="53">
        <v>0</v>
      </c>
      <c r="E122" s="53">
        <v>0</v>
      </c>
      <c r="F122" s="53">
        <v>0</v>
      </c>
      <c r="G122" s="53">
        <v>0</v>
      </c>
      <c r="H122" s="2"/>
    </row>
    <row r="123" spans="1:9" x14ac:dyDescent="0.25">
      <c r="A123" s="87">
        <v>816000</v>
      </c>
      <c r="B123" s="87">
        <v>816000</v>
      </c>
      <c r="C123" s="33" t="s">
        <v>28</v>
      </c>
      <c r="D123" s="34">
        <f t="shared" ref="D123:G123" si="152">D124</f>
        <v>0</v>
      </c>
      <c r="E123" s="34">
        <f t="shared" si="152"/>
        <v>0</v>
      </c>
      <c r="F123" s="34">
        <f t="shared" si="152"/>
        <v>0</v>
      </c>
      <c r="G123" s="34">
        <f t="shared" si="152"/>
        <v>0</v>
      </c>
      <c r="H123" s="2"/>
    </row>
    <row r="124" spans="1:9" x14ac:dyDescent="0.25">
      <c r="A124" s="35">
        <v>816100</v>
      </c>
      <c r="B124" s="88">
        <v>816100</v>
      </c>
      <c r="C124" s="35" t="s">
        <v>28</v>
      </c>
      <c r="D124" s="53">
        <v>0</v>
      </c>
      <c r="E124" s="53">
        <v>0</v>
      </c>
      <c r="F124" s="53">
        <v>0</v>
      </c>
      <c r="G124" s="53">
        <v>0</v>
      </c>
      <c r="H124" s="2"/>
    </row>
    <row r="125" spans="1:9" x14ac:dyDescent="0.25">
      <c r="A125" s="35"/>
      <c r="B125" s="35"/>
      <c r="C125" s="33" t="s">
        <v>70</v>
      </c>
      <c r="D125" s="34">
        <f>D73+D112</f>
        <v>6317659</v>
      </c>
      <c r="E125" s="34">
        <f t="shared" ref="E125" si="153">E73+E112</f>
        <v>3997742</v>
      </c>
      <c r="F125" s="34">
        <f t="shared" ref="F125:G125" si="154">F73+F112</f>
        <v>6440054</v>
      </c>
      <c r="G125" s="34">
        <f t="shared" si="154"/>
        <v>5524212</v>
      </c>
      <c r="H125" s="2">
        <f t="shared" si="141"/>
        <v>87.440806792516028</v>
      </c>
    </row>
    <row r="126" spans="1:9" x14ac:dyDescent="0.25">
      <c r="A126" s="44"/>
      <c r="B126" s="44"/>
      <c r="C126" s="57"/>
      <c r="D126" s="44"/>
      <c r="E126" s="44"/>
      <c r="F126" s="44"/>
      <c r="G126" s="44"/>
      <c r="H126" s="6"/>
      <c r="I126" s="6"/>
    </row>
    <row r="127" spans="1:9" x14ac:dyDescent="0.25">
      <c r="A127" s="44"/>
      <c r="B127" s="44"/>
      <c r="C127" s="57"/>
      <c r="D127" s="44"/>
      <c r="E127" s="44"/>
      <c r="F127" s="44"/>
      <c r="G127" s="44"/>
      <c r="H127" s="6"/>
      <c r="I127" s="6"/>
    </row>
    <row r="128" spans="1:9" x14ac:dyDescent="0.25">
      <c r="A128" s="44"/>
      <c r="B128" s="44"/>
      <c r="C128" s="57"/>
      <c r="D128" s="44"/>
      <c r="E128" s="44"/>
      <c r="F128" s="44"/>
      <c r="G128" s="44"/>
      <c r="H128" s="6"/>
      <c r="I128" s="6"/>
    </row>
    <row r="129" spans="1:9" x14ac:dyDescent="0.25">
      <c r="A129" s="44"/>
      <c r="B129" s="44"/>
      <c r="C129" s="57"/>
      <c r="D129" s="44"/>
      <c r="E129" s="44"/>
      <c r="F129" s="44"/>
      <c r="G129" s="44"/>
      <c r="H129" s="6"/>
      <c r="I129" s="6"/>
    </row>
    <row r="130" spans="1:9" x14ac:dyDescent="0.25">
      <c r="A130" s="44"/>
      <c r="B130" s="44"/>
      <c r="C130" s="57"/>
      <c r="D130" s="44"/>
      <c r="E130" s="44"/>
      <c r="F130" s="44"/>
      <c r="G130" s="44"/>
      <c r="H130" s="6"/>
      <c r="I130" s="6"/>
    </row>
    <row r="131" spans="1:9" x14ac:dyDescent="0.25">
      <c r="A131" s="44"/>
      <c r="B131" s="44"/>
      <c r="C131" s="57"/>
      <c r="D131" s="44"/>
      <c r="E131" s="44"/>
      <c r="F131" s="44"/>
      <c r="G131" s="44"/>
      <c r="H131" s="6"/>
      <c r="I131" s="6"/>
    </row>
    <row r="132" spans="1:9" x14ac:dyDescent="0.25">
      <c r="A132" s="44"/>
      <c r="B132" s="44"/>
      <c r="C132" s="57"/>
      <c r="D132" s="44"/>
      <c r="E132" s="44"/>
      <c r="F132" s="44"/>
      <c r="G132" s="44"/>
      <c r="H132" s="6"/>
      <c r="I132" s="6"/>
    </row>
    <row r="133" spans="1:9" x14ac:dyDescent="0.25">
      <c r="A133" s="44"/>
      <c r="B133" s="44"/>
      <c r="C133" s="57"/>
      <c r="D133" s="44"/>
      <c r="E133" s="44"/>
      <c r="F133" s="44"/>
      <c r="G133" s="44"/>
      <c r="H133" s="6"/>
      <c r="I133" s="6"/>
    </row>
    <row r="134" spans="1:9" x14ac:dyDescent="0.25">
      <c r="A134" s="44"/>
      <c r="B134" s="44"/>
      <c r="C134" s="57"/>
      <c r="D134" s="44"/>
      <c r="E134" s="44"/>
      <c r="F134" s="44"/>
      <c r="G134" s="44"/>
      <c r="H134" s="6"/>
      <c r="I134" s="6"/>
    </row>
    <row r="135" spans="1:9" x14ac:dyDescent="0.25">
      <c r="A135" s="44"/>
      <c r="B135" s="44"/>
      <c r="C135" s="57"/>
      <c r="D135" s="44"/>
      <c r="E135" s="44"/>
      <c r="F135" s="44"/>
      <c r="G135" s="44"/>
      <c r="H135" s="6"/>
      <c r="I135" s="6"/>
    </row>
    <row r="136" spans="1:9" x14ac:dyDescent="0.25">
      <c r="A136" s="44"/>
      <c r="B136" s="44"/>
      <c r="C136" s="57"/>
      <c r="D136" s="44"/>
      <c r="E136" s="44"/>
      <c r="F136" s="44"/>
      <c r="G136" s="44"/>
      <c r="H136" s="6"/>
      <c r="I136" s="6"/>
    </row>
    <row r="137" spans="1:9" x14ac:dyDescent="0.25">
      <c r="A137" s="44"/>
      <c r="B137" s="44"/>
      <c r="C137" s="57"/>
      <c r="D137" s="44"/>
      <c r="E137" s="44"/>
      <c r="F137" s="44"/>
      <c r="G137" s="44"/>
      <c r="H137" s="6"/>
      <c r="I137" s="6"/>
    </row>
    <row r="138" spans="1:9" x14ac:dyDescent="0.25">
      <c r="A138" s="70"/>
      <c r="B138" s="58" t="s">
        <v>299</v>
      </c>
      <c r="C138" s="58"/>
      <c r="D138" s="44"/>
      <c r="E138" s="44"/>
      <c r="F138" s="44"/>
      <c r="G138" s="44"/>
      <c r="H138" s="6"/>
      <c r="I138" s="6"/>
    </row>
    <row r="139" spans="1:9" x14ac:dyDescent="0.25">
      <c r="A139" s="89" t="s">
        <v>162</v>
      </c>
      <c r="B139" s="59" t="s">
        <v>113</v>
      </c>
      <c r="C139" s="59" t="s">
        <v>116</v>
      </c>
      <c r="D139" s="60" t="s">
        <v>271</v>
      </c>
      <c r="E139" s="60" t="s">
        <v>257</v>
      </c>
      <c r="F139" s="61" t="s">
        <v>290</v>
      </c>
      <c r="G139" s="46" t="s">
        <v>291</v>
      </c>
      <c r="H139" s="16" t="s">
        <v>252</v>
      </c>
    </row>
    <row r="140" spans="1:9" x14ac:dyDescent="0.25">
      <c r="A140" s="78" t="s">
        <v>161</v>
      </c>
      <c r="B140" s="62" t="s">
        <v>114</v>
      </c>
      <c r="C140" s="62"/>
      <c r="D140" s="31">
        <v>2018</v>
      </c>
      <c r="E140" s="49" t="s">
        <v>295</v>
      </c>
      <c r="F140" s="63">
        <v>2018</v>
      </c>
      <c r="G140" s="49">
        <v>2019</v>
      </c>
      <c r="H140" s="15" t="s">
        <v>292</v>
      </c>
    </row>
    <row r="141" spans="1:9" x14ac:dyDescent="0.25">
      <c r="A141" s="80">
        <v>1</v>
      </c>
      <c r="B141" s="91">
        <v>2</v>
      </c>
      <c r="C141" s="64">
        <v>3</v>
      </c>
      <c r="D141" s="49">
        <v>4</v>
      </c>
      <c r="E141" s="49">
        <v>5</v>
      </c>
      <c r="F141" s="49">
        <v>6</v>
      </c>
      <c r="G141" s="49">
        <v>7</v>
      </c>
      <c r="H141" s="8">
        <v>8</v>
      </c>
    </row>
    <row r="142" spans="1:9" x14ac:dyDescent="0.25">
      <c r="A142" s="35"/>
      <c r="B142" s="92" t="s">
        <v>112</v>
      </c>
      <c r="C142" s="65"/>
      <c r="D142" s="66">
        <f t="shared" ref="D142:G143" si="155">D246+D297+D311+D348+D387+D427+D462+D488+D515</f>
        <v>4039318</v>
      </c>
      <c r="E142" s="66">
        <f t="shared" si="155"/>
        <v>2614340</v>
      </c>
      <c r="F142" s="66">
        <f t="shared" si="155"/>
        <v>3980546</v>
      </c>
      <c r="G142" s="66">
        <f t="shared" si="155"/>
        <v>3928549</v>
      </c>
      <c r="H142" s="2">
        <f t="shared" ref="H142:H173" si="156">G142/D142*100</f>
        <v>97.257730141573404</v>
      </c>
    </row>
    <row r="143" spans="1:9" x14ac:dyDescent="0.25">
      <c r="A143" s="87">
        <v>41</v>
      </c>
      <c r="B143" s="93">
        <v>410000</v>
      </c>
      <c r="C143" s="33" t="s">
        <v>71</v>
      </c>
      <c r="D143" s="66">
        <f t="shared" si="155"/>
        <v>3924424</v>
      </c>
      <c r="E143" s="66">
        <f t="shared" si="155"/>
        <v>2542244</v>
      </c>
      <c r="F143" s="66">
        <f t="shared" si="155"/>
        <v>3865652</v>
      </c>
      <c r="G143" s="66">
        <f t="shared" si="155"/>
        <v>3808655</v>
      </c>
      <c r="H143" s="2">
        <f t="shared" si="156"/>
        <v>97.050038426021246</v>
      </c>
    </row>
    <row r="144" spans="1:9" x14ac:dyDescent="0.25">
      <c r="A144" s="87">
        <v>411000</v>
      </c>
      <c r="B144" s="93">
        <v>411000</v>
      </c>
      <c r="C144" s="33" t="s">
        <v>16</v>
      </c>
      <c r="D144" s="66">
        <f>D313+D389+D429+D464+D490</f>
        <v>1386985</v>
      </c>
      <c r="E144" s="66">
        <f t="shared" ref="E144" si="157">E313+E389+E429+E464+E490</f>
        <v>991948</v>
      </c>
      <c r="F144" s="66">
        <f t="shared" ref="F144:G144" si="158">F313+F389+F429+F464+F490</f>
        <v>1386985</v>
      </c>
      <c r="G144" s="66">
        <f t="shared" si="158"/>
        <v>1395522</v>
      </c>
      <c r="H144" s="2">
        <f t="shared" si="156"/>
        <v>100.61550773800727</v>
      </c>
    </row>
    <row r="145" spans="1:8" x14ac:dyDescent="0.25">
      <c r="A145" s="35">
        <v>411100</v>
      </c>
      <c r="B145" s="94">
        <v>411100</v>
      </c>
      <c r="C145" s="35" t="s">
        <v>72</v>
      </c>
      <c r="D145" s="66">
        <f>D314+D390+D430</f>
        <v>1140804</v>
      </c>
      <c r="E145" s="66">
        <f t="shared" ref="E145" si="159">E314+E390+E430</f>
        <v>843602</v>
      </c>
      <c r="F145" s="66">
        <f t="shared" ref="F145:G145" si="160">F314+F390+F430</f>
        <v>1138804</v>
      </c>
      <c r="G145" s="66">
        <f t="shared" si="160"/>
        <v>1142111</v>
      </c>
      <c r="H145" s="2">
        <f t="shared" si="156"/>
        <v>100.11456832199046</v>
      </c>
    </row>
    <row r="146" spans="1:8" x14ac:dyDescent="0.25">
      <c r="A146" s="35">
        <v>411200</v>
      </c>
      <c r="B146" s="52">
        <v>411200</v>
      </c>
      <c r="C146" s="35" t="s">
        <v>175</v>
      </c>
      <c r="D146" s="66">
        <f>D315+D391+D431+D465+D491</f>
        <v>221967</v>
      </c>
      <c r="E146" s="66">
        <f t="shared" ref="E146" si="161">E315+E391+E431+E465+E491</f>
        <v>130508</v>
      </c>
      <c r="F146" s="66">
        <f t="shared" ref="F146:G146" si="162">F315+F391+F431+F465+F491</f>
        <v>221967</v>
      </c>
      <c r="G146" s="66">
        <f t="shared" si="162"/>
        <v>227450</v>
      </c>
      <c r="H146" s="2">
        <f t="shared" si="156"/>
        <v>102.47018700978072</v>
      </c>
    </row>
    <row r="147" spans="1:8" x14ac:dyDescent="0.25">
      <c r="A147" s="35">
        <v>411300</v>
      </c>
      <c r="B147" s="52">
        <v>411100</v>
      </c>
      <c r="C147" s="35" t="s">
        <v>197</v>
      </c>
      <c r="D147" s="66">
        <f t="shared" ref="D147:G148" si="163">D316+D392+D432</f>
        <v>10588</v>
      </c>
      <c r="E147" s="66">
        <f t="shared" ref="E147" si="164">E316+E392+E432</f>
        <v>9576</v>
      </c>
      <c r="F147" s="66">
        <f t="shared" si="163"/>
        <v>12588</v>
      </c>
      <c r="G147" s="66">
        <f t="shared" si="163"/>
        <v>10235</v>
      </c>
      <c r="H147" s="2">
        <f t="shared" si="156"/>
        <v>96.666037023044964</v>
      </c>
    </row>
    <row r="148" spans="1:8" x14ac:dyDescent="0.25">
      <c r="A148" s="35">
        <v>411400</v>
      </c>
      <c r="B148" s="52">
        <v>411100</v>
      </c>
      <c r="C148" s="35" t="s">
        <v>176</v>
      </c>
      <c r="D148" s="66">
        <f t="shared" si="163"/>
        <v>13626</v>
      </c>
      <c r="E148" s="66">
        <f t="shared" ref="E148" si="165">E317+E393+E433</f>
        <v>8262</v>
      </c>
      <c r="F148" s="66">
        <f t="shared" si="163"/>
        <v>13626</v>
      </c>
      <c r="G148" s="66">
        <f t="shared" si="163"/>
        <v>15726</v>
      </c>
      <c r="H148" s="2">
        <f t="shared" si="156"/>
        <v>115.41171290180536</v>
      </c>
    </row>
    <row r="149" spans="1:8" x14ac:dyDescent="0.25">
      <c r="A149" s="87">
        <v>412000</v>
      </c>
      <c r="B149" s="93">
        <v>412000</v>
      </c>
      <c r="C149" s="33" t="s">
        <v>74</v>
      </c>
      <c r="D149" s="66">
        <f>D248+D299+D318+D350+D394+D434+D466+D492</f>
        <v>937780</v>
      </c>
      <c r="E149" s="66">
        <f>E248+E299+E318+E350+E394+E434+E466+E492</f>
        <v>516325</v>
      </c>
      <c r="F149" s="66">
        <f>F248+F299+F318+F350+F394+F434+F466+F492</f>
        <v>879008</v>
      </c>
      <c r="G149" s="66">
        <f>G248+G299+G318+G350+G394+G434+G466+G492</f>
        <v>862133</v>
      </c>
      <c r="H149" s="2">
        <f t="shared" si="156"/>
        <v>91.933395892426802</v>
      </c>
    </row>
    <row r="150" spans="1:8" x14ac:dyDescent="0.25">
      <c r="A150" s="35">
        <v>412100</v>
      </c>
      <c r="B150" s="94">
        <v>412100</v>
      </c>
      <c r="C150" s="35" t="s">
        <v>75</v>
      </c>
      <c r="D150" s="66">
        <f>D319+D351+D395+D435+D467+D493</f>
        <v>700</v>
      </c>
      <c r="E150" s="66">
        <f t="shared" ref="E150" si="166">E319+E351+E395+E435+E467+E493</f>
        <v>180</v>
      </c>
      <c r="F150" s="66">
        <f t="shared" ref="F150:G150" si="167">F319+F351+F395+F435+F467+F493</f>
        <v>700</v>
      </c>
      <c r="G150" s="66">
        <f t="shared" si="167"/>
        <v>700</v>
      </c>
      <c r="H150" s="2">
        <f t="shared" si="156"/>
        <v>100</v>
      </c>
    </row>
    <row r="151" spans="1:8" x14ac:dyDescent="0.25">
      <c r="A151" s="35">
        <v>412200</v>
      </c>
      <c r="B151" s="52">
        <v>412200</v>
      </c>
      <c r="C151" s="35" t="s">
        <v>76</v>
      </c>
      <c r="D151" s="66">
        <f>D249+D320+D352+D396+D436+D468+D494</f>
        <v>131075</v>
      </c>
      <c r="E151" s="66">
        <f>E249+E320+E352+E396+E436+E468+E494</f>
        <v>84227</v>
      </c>
      <c r="F151" s="66">
        <f>F249+F320+F352+F396+F436+F468+F494</f>
        <v>131075</v>
      </c>
      <c r="G151" s="66">
        <f>G249+G320+G352+G396+G436+G468+G494</f>
        <v>133350</v>
      </c>
      <c r="H151" s="2">
        <f t="shared" si="156"/>
        <v>101.73564753004005</v>
      </c>
    </row>
    <row r="152" spans="1:8" x14ac:dyDescent="0.25">
      <c r="A152" s="35">
        <v>412300</v>
      </c>
      <c r="B152" s="52">
        <v>412300</v>
      </c>
      <c r="C152" s="35" t="s">
        <v>77</v>
      </c>
      <c r="D152" s="66">
        <f>+D321+D397+D437+D469+D495</f>
        <v>22896</v>
      </c>
      <c r="E152" s="66">
        <f t="shared" ref="E152" si="168">+E321+E397+E437+E469+E495</f>
        <v>16740</v>
      </c>
      <c r="F152" s="66">
        <f t="shared" ref="F152:G152" si="169">+F321+F397+F437+F469+F495</f>
        <v>22896</v>
      </c>
      <c r="G152" s="66">
        <f t="shared" si="169"/>
        <v>23600</v>
      </c>
      <c r="H152" s="2">
        <f t="shared" si="156"/>
        <v>103.07477288609364</v>
      </c>
    </row>
    <row r="153" spans="1:8" x14ac:dyDescent="0.25">
      <c r="A153" s="35">
        <v>412400</v>
      </c>
      <c r="B153" s="52">
        <v>412400</v>
      </c>
      <c r="C153" s="35" t="s">
        <v>78</v>
      </c>
      <c r="D153" s="66">
        <f>D322+D353+D438+D470+D496</f>
        <v>14000</v>
      </c>
      <c r="E153" s="66">
        <f t="shared" ref="E153" si="170">E322+E353+E438+E470+E496</f>
        <v>7421</v>
      </c>
      <c r="F153" s="66">
        <f t="shared" ref="F153:G153" si="171">F322+F353+F438+F470+F496</f>
        <v>14000</v>
      </c>
      <c r="G153" s="66">
        <f t="shared" si="171"/>
        <v>24000</v>
      </c>
      <c r="H153" s="2">
        <f t="shared" si="156"/>
        <v>171.42857142857142</v>
      </c>
    </row>
    <row r="154" spans="1:8" x14ac:dyDescent="0.25">
      <c r="A154" s="35">
        <v>412500</v>
      </c>
      <c r="B154" s="52">
        <v>412500</v>
      </c>
      <c r="C154" s="35" t="s">
        <v>79</v>
      </c>
      <c r="D154" s="66">
        <f>D250+D323+D354+D398+D439+D471+D497</f>
        <v>103730</v>
      </c>
      <c r="E154" s="66">
        <f>E250+E323+E354+E398+E439+E471+E497</f>
        <v>32658</v>
      </c>
      <c r="F154" s="66">
        <f>F250+F323+F354+F398+F439+F471+F497</f>
        <v>44958</v>
      </c>
      <c r="G154" s="66">
        <f>G250+G323+G354+G398+G439+G471+G497</f>
        <v>45250</v>
      </c>
      <c r="H154" s="2">
        <f t="shared" si="156"/>
        <v>43.622867058710113</v>
      </c>
    </row>
    <row r="155" spans="1:8" x14ac:dyDescent="0.25">
      <c r="A155" s="35">
        <v>412600</v>
      </c>
      <c r="B155" s="52">
        <v>412600</v>
      </c>
      <c r="C155" s="35" t="s">
        <v>80</v>
      </c>
      <c r="D155" s="66">
        <f>D324+D399+D440+D472+D498</f>
        <v>11900</v>
      </c>
      <c r="E155" s="66">
        <f t="shared" ref="E155" si="172">E324+E399+E440+E472+E498</f>
        <v>8408</v>
      </c>
      <c r="F155" s="66">
        <f t="shared" ref="F155:G155" si="173">F324+F399+F440+F472+F498</f>
        <v>11900</v>
      </c>
      <c r="G155" s="66">
        <f t="shared" si="173"/>
        <v>12400</v>
      </c>
      <c r="H155" s="2">
        <f t="shared" si="156"/>
        <v>104.20168067226892</v>
      </c>
    </row>
    <row r="156" spans="1:8" x14ac:dyDescent="0.25">
      <c r="A156" s="35">
        <v>412700</v>
      </c>
      <c r="B156" s="52">
        <v>412700</v>
      </c>
      <c r="C156" s="35" t="s">
        <v>81</v>
      </c>
      <c r="D156" s="66">
        <f>D251+D300+D325+D355+D400+D441+D473+D499</f>
        <v>58200</v>
      </c>
      <c r="E156" s="66">
        <f>E251+E300+E325+E355+E400+E441+E473+E499</f>
        <v>38966</v>
      </c>
      <c r="F156" s="66">
        <f>F251+F300+F325+F355+F400+F441+F473+F499</f>
        <v>58200</v>
      </c>
      <c r="G156" s="66">
        <f>G251+G300+G325+G355+G400+G441+G473+G499</f>
        <v>57450</v>
      </c>
      <c r="H156" s="2">
        <f t="shared" si="156"/>
        <v>98.711340206185568</v>
      </c>
    </row>
    <row r="157" spans="1:8" x14ac:dyDescent="0.25">
      <c r="A157" s="35">
        <v>412800</v>
      </c>
      <c r="B157" s="52">
        <v>412800</v>
      </c>
      <c r="C157" s="35" t="s">
        <v>82</v>
      </c>
      <c r="D157" s="66">
        <f>D252+D356</f>
        <v>332733</v>
      </c>
      <c r="E157" s="66">
        <f>E252+E356</f>
        <v>156496</v>
      </c>
      <c r="F157" s="66">
        <f>F252+F356</f>
        <v>332733</v>
      </c>
      <c r="G157" s="66">
        <f>G252+G356</f>
        <v>332733</v>
      </c>
      <c r="H157" s="2">
        <f t="shared" si="156"/>
        <v>100</v>
      </c>
    </row>
    <row r="158" spans="1:8" x14ac:dyDescent="0.25">
      <c r="A158" s="35">
        <v>412900</v>
      </c>
      <c r="B158" s="95">
        <v>412900</v>
      </c>
      <c r="C158" s="35" t="s">
        <v>177</v>
      </c>
      <c r="D158" s="66">
        <f>D253+D301+D326+D357+D401+D442+D474+D500</f>
        <v>262546</v>
      </c>
      <c r="E158" s="66">
        <f>E253+E301+E326+E357+E401+E442+E474+E500</f>
        <v>171229</v>
      </c>
      <c r="F158" s="66">
        <f>F253+F301+F326+F357+F401+F442+F474+F500</f>
        <v>262546</v>
      </c>
      <c r="G158" s="66">
        <f>G253+G301+G326+G357+G401+G442+G474+G500</f>
        <v>232650</v>
      </c>
      <c r="H158" s="2">
        <f t="shared" si="156"/>
        <v>88.613043047694489</v>
      </c>
    </row>
    <row r="159" spans="1:8" x14ac:dyDescent="0.25">
      <c r="A159" s="87">
        <v>413000</v>
      </c>
      <c r="B159" s="93">
        <v>413000</v>
      </c>
      <c r="C159" s="33" t="s">
        <v>18</v>
      </c>
      <c r="D159" s="66">
        <f>+D327+D358</f>
        <v>134979</v>
      </c>
      <c r="E159" s="66">
        <f t="shared" ref="E159" si="174">+E327+E358</f>
        <v>99639</v>
      </c>
      <c r="F159" s="66">
        <f t="shared" ref="F159:G159" si="175">+F327+F358</f>
        <v>134979</v>
      </c>
      <c r="G159" s="66">
        <f t="shared" si="175"/>
        <v>152998</v>
      </c>
      <c r="H159" s="2">
        <f t="shared" si="156"/>
        <v>113.34948399380644</v>
      </c>
    </row>
    <row r="160" spans="1:8" x14ac:dyDescent="0.25">
      <c r="A160" s="35">
        <v>413100</v>
      </c>
      <c r="B160" s="94">
        <v>413100</v>
      </c>
      <c r="C160" s="35" t="s">
        <v>85</v>
      </c>
      <c r="D160" s="66">
        <f t="shared" ref="D160:G160" si="176">D359</f>
        <v>66667</v>
      </c>
      <c r="E160" s="66">
        <f t="shared" ref="E160" si="177">E359</f>
        <v>66667</v>
      </c>
      <c r="F160" s="66">
        <f t="shared" si="176"/>
        <v>66667</v>
      </c>
      <c r="G160" s="66">
        <f t="shared" si="176"/>
        <v>54377</v>
      </c>
      <c r="H160" s="2">
        <f t="shared" si="156"/>
        <v>81.565092174539117</v>
      </c>
    </row>
    <row r="161" spans="1:8" x14ac:dyDescent="0.25">
      <c r="A161" s="35">
        <v>413300</v>
      </c>
      <c r="B161" s="52">
        <v>413300</v>
      </c>
      <c r="C161" s="35" t="s">
        <v>86</v>
      </c>
      <c r="D161" s="66">
        <f t="shared" ref="D161:G161" si="178">D360</f>
        <v>68012</v>
      </c>
      <c r="E161" s="66">
        <f t="shared" ref="E161" si="179">E360</f>
        <v>32944</v>
      </c>
      <c r="F161" s="66">
        <f t="shared" si="178"/>
        <v>68012</v>
      </c>
      <c r="G161" s="66">
        <f t="shared" si="178"/>
        <v>98321</v>
      </c>
      <c r="H161" s="2">
        <f t="shared" si="156"/>
        <v>144.56419455390227</v>
      </c>
    </row>
    <row r="162" spans="1:8" x14ac:dyDescent="0.25">
      <c r="A162" s="35">
        <v>413400</v>
      </c>
      <c r="B162" s="52">
        <v>413400</v>
      </c>
      <c r="C162" s="35" t="s">
        <v>87</v>
      </c>
      <c r="D162" s="66">
        <f t="shared" ref="D162:G162" si="180">D361</f>
        <v>0</v>
      </c>
      <c r="E162" s="66">
        <f t="shared" ref="E162" si="181">E361</f>
        <v>0</v>
      </c>
      <c r="F162" s="66">
        <f t="shared" si="180"/>
        <v>0</v>
      </c>
      <c r="G162" s="66">
        <f t="shared" si="180"/>
        <v>0</v>
      </c>
      <c r="H162" s="2"/>
    </row>
    <row r="163" spans="1:8" x14ac:dyDescent="0.25">
      <c r="A163" s="35">
        <v>413900</v>
      </c>
      <c r="B163" s="52">
        <v>413900</v>
      </c>
      <c r="C163" s="35" t="s">
        <v>88</v>
      </c>
      <c r="D163" s="66">
        <f>+D328+D362</f>
        <v>300</v>
      </c>
      <c r="E163" s="66">
        <f t="shared" ref="E163" si="182">+E328+E362</f>
        <v>28</v>
      </c>
      <c r="F163" s="66">
        <f t="shared" ref="F163:G163" si="183">+F328+F362</f>
        <v>300</v>
      </c>
      <c r="G163" s="66">
        <f t="shared" si="183"/>
        <v>300</v>
      </c>
      <c r="H163" s="2">
        <f t="shared" si="156"/>
        <v>100</v>
      </c>
    </row>
    <row r="164" spans="1:8" x14ac:dyDescent="0.25">
      <c r="A164" s="87">
        <v>414000</v>
      </c>
      <c r="B164" s="93">
        <v>414000</v>
      </c>
      <c r="C164" s="33" t="s">
        <v>19</v>
      </c>
      <c r="D164" s="66">
        <f t="shared" ref="D164:G164" si="184">+D517</f>
        <v>20000</v>
      </c>
      <c r="E164" s="66">
        <f t="shared" ref="E164" si="185">+E517</f>
        <v>11200</v>
      </c>
      <c r="F164" s="66">
        <f t="shared" si="184"/>
        <v>20000</v>
      </c>
      <c r="G164" s="66">
        <f t="shared" si="184"/>
        <v>20000</v>
      </c>
      <c r="H164" s="2">
        <f t="shared" si="156"/>
        <v>100</v>
      </c>
    </row>
    <row r="165" spans="1:8" x14ac:dyDescent="0.25">
      <c r="A165" s="35">
        <v>414100</v>
      </c>
      <c r="B165" s="94">
        <v>414100</v>
      </c>
      <c r="C165" s="35" t="s">
        <v>19</v>
      </c>
      <c r="D165" s="66">
        <f t="shared" ref="D165:G165" si="186">D518</f>
        <v>20000</v>
      </c>
      <c r="E165" s="66">
        <f t="shared" ref="E165" si="187">E518</f>
        <v>11200</v>
      </c>
      <c r="F165" s="66">
        <f t="shared" si="186"/>
        <v>20000</v>
      </c>
      <c r="G165" s="66">
        <f t="shared" si="186"/>
        <v>20000</v>
      </c>
      <c r="H165" s="2">
        <f t="shared" si="156"/>
        <v>100</v>
      </c>
    </row>
    <row r="166" spans="1:8" x14ac:dyDescent="0.25">
      <c r="A166" s="87">
        <v>415000</v>
      </c>
      <c r="B166" s="93">
        <v>415000</v>
      </c>
      <c r="C166" s="33" t="s">
        <v>12</v>
      </c>
      <c r="D166" s="66">
        <f t="shared" ref="D166:G167" si="188">D259+D519</f>
        <v>480297</v>
      </c>
      <c r="E166" s="66">
        <f t="shared" si="188"/>
        <v>271873</v>
      </c>
      <c r="F166" s="66">
        <f t="shared" si="188"/>
        <v>480297</v>
      </c>
      <c r="G166" s="66">
        <f t="shared" si="188"/>
        <v>390397</v>
      </c>
      <c r="H166" s="2">
        <f t="shared" si="156"/>
        <v>81.282414839151613</v>
      </c>
    </row>
    <row r="167" spans="1:8" x14ac:dyDescent="0.25">
      <c r="A167" s="35">
        <v>415200</v>
      </c>
      <c r="B167" s="94">
        <v>415200</v>
      </c>
      <c r="C167" s="35" t="s">
        <v>89</v>
      </c>
      <c r="D167" s="66">
        <f t="shared" si="188"/>
        <v>480297</v>
      </c>
      <c r="E167" s="66">
        <f t="shared" si="188"/>
        <v>271873</v>
      </c>
      <c r="F167" s="66">
        <f t="shared" si="188"/>
        <v>480297</v>
      </c>
      <c r="G167" s="66">
        <f t="shared" si="188"/>
        <v>390397</v>
      </c>
      <c r="H167" s="2">
        <f t="shared" si="156"/>
        <v>81.282414839151613</v>
      </c>
    </row>
    <row r="168" spans="1:8" x14ac:dyDescent="0.25">
      <c r="A168" s="87">
        <v>416000</v>
      </c>
      <c r="B168" s="93">
        <v>416000</v>
      </c>
      <c r="C168" s="33" t="s">
        <v>90</v>
      </c>
      <c r="D168" s="66">
        <f>+D402+D539</f>
        <v>901167</v>
      </c>
      <c r="E168" s="66">
        <f>+E402+E539</f>
        <v>642173</v>
      </c>
      <c r="F168" s="66">
        <f>+F402+F539</f>
        <v>901167</v>
      </c>
      <c r="G168" s="66">
        <f>+G402+G539</f>
        <v>913167</v>
      </c>
      <c r="H168" s="2">
        <f t="shared" si="156"/>
        <v>101.33160668333394</v>
      </c>
    </row>
    <row r="169" spans="1:8" x14ac:dyDescent="0.25">
      <c r="A169" s="35">
        <v>416100</v>
      </c>
      <c r="B169" s="94">
        <v>416100</v>
      </c>
      <c r="C169" s="35" t="s">
        <v>91</v>
      </c>
      <c r="D169" s="66">
        <f>D403+D541</f>
        <v>640167</v>
      </c>
      <c r="E169" s="66">
        <f>E403+E541</f>
        <v>492014</v>
      </c>
      <c r="F169" s="66">
        <f>F403+F541</f>
        <v>640167</v>
      </c>
      <c r="G169" s="66">
        <f>G403+G541</f>
        <v>640167</v>
      </c>
      <c r="H169" s="2">
        <f t="shared" si="156"/>
        <v>100</v>
      </c>
    </row>
    <row r="170" spans="1:8" x14ac:dyDescent="0.25">
      <c r="A170" s="35">
        <v>416300</v>
      </c>
      <c r="B170" s="94">
        <v>416300</v>
      </c>
      <c r="C170" s="35" t="s">
        <v>198</v>
      </c>
      <c r="D170" s="66">
        <f t="shared" ref="D170:G170" si="189">D404</f>
        <v>170000</v>
      </c>
      <c r="E170" s="66">
        <f t="shared" ref="E170" si="190">E404</f>
        <v>105130</v>
      </c>
      <c r="F170" s="66">
        <f t="shared" si="189"/>
        <v>170000</v>
      </c>
      <c r="G170" s="66">
        <f t="shared" si="189"/>
        <v>170000</v>
      </c>
      <c r="H170" s="2">
        <f t="shared" si="156"/>
        <v>100</v>
      </c>
    </row>
    <row r="171" spans="1:8" x14ac:dyDescent="0.25">
      <c r="A171" s="87">
        <v>418000</v>
      </c>
      <c r="B171" s="96">
        <v>413000</v>
      </c>
      <c r="C171" s="33" t="s">
        <v>216</v>
      </c>
      <c r="D171" s="66">
        <f t="shared" ref="D171:G171" si="191">D363</f>
        <v>52496</v>
      </c>
      <c r="E171" s="66">
        <f t="shared" ref="E171" si="192">E363</f>
        <v>3366</v>
      </c>
      <c r="F171" s="66">
        <f t="shared" si="191"/>
        <v>52496</v>
      </c>
      <c r="G171" s="66">
        <f t="shared" si="191"/>
        <v>69438</v>
      </c>
      <c r="H171" s="2">
        <f t="shared" si="156"/>
        <v>132.27293508076804</v>
      </c>
    </row>
    <row r="172" spans="1:8" x14ac:dyDescent="0.25">
      <c r="A172" s="35">
        <v>418100</v>
      </c>
      <c r="B172" s="94">
        <v>413300</v>
      </c>
      <c r="C172" s="35" t="s">
        <v>217</v>
      </c>
      <c r="D172" s="66">
        <f t="shared" ref="D172:G172" si="193">D364+D365</f>
        <v>52496</v>
      </c>
      <c r="E172" s="66">
        <f t="shared" ref="E172" si="194">E364+E365</f>
        <v>3366</v>
      </c>
      <c r="F172" s="66">
        <f t="shared" si="193"/>
        <v>52496</v>
      </c>
      <c r="G172" s="66">
        <f t="shared" si="193"/>
        <v>69438</v>
      </c>
      <c r="H172" s="2">
        <f t="shared" si="156"/>
        <v>132.27293508076804</v>
      </c>
    </row>
    <row r="173" spans="1:8" x14ac:dyDescent="0.25">
      <c r="A173" s="87">
        <v>419000</v>
      </c>
      <c r="B173" s="93">
        <v>412000</v>
      </c>
      <c r="C173" s="33" t="s">
        <v>196</v>
      </c>
      <c r="D173" s="66">
        <f t="shared" ref="D173:G174" si="195">D366+D405</f>
        <v>10720</v>
      </c>
      <c r="E173" s="66">
        <f t="shared" ref="E173" si="196">E366+E405</f>
        <v>5720</v>
      </c>
      <c r="F173" s="66">
        <f t="shared" si="195"/>
        <v>10720</v>
      </c>
      <c r="G173" s="66">
        <f t="shared" si="195"/>
        <v>5000</v>
      </c>
      <c r="H173" s="2">
        <f t="shared" si="156"/>
        <v>46.64179104477612</v>
      </c>
    </row>
    <row r="174" spans="1:8" x14ac:dyDescent="0.25">
      <c r="A174" s="35">
        <v>419100</v>
      </c>
      <c r="B174" s="94">
        <v>412900</v>
      </c>
      <c r="C174" s="35" t="s">
        <v>196</v>
      </c>
      <c r="D174" s="66">
        <f t="shared" si="195"/>
        <v>10720</v>
      </c>
      <c r="E174" s="66">
        <f t="shared" ref="E174" si="197">E367+E406</f>
        <v>5720</v>
      </c>
      <c r="F174" s="66">
        <f t="shared" si="195"/>
        <v>10720</v>
      </c>
      <c r="G174" s="66">
        <f t="shared" si="195"/>
        <v>5000</v>
      </c>
      <c r="H174" s="2">
        <f t="shared" ref="H174:H194" si="198">G174/D174*100</f>
        <v>46.64179104477612</v>
      </c>
    </row>
    <row r="175" spans="1:8" x14ac:dyDescent="0.25">
      <c r="A175" s="87">
        <v>48</v>
      </c>
      <c r="B175" s="94"/>
      <c r="C175" s="33" t="s">
        <v>194</v>
      </c>
      <c r="D175" s="66">
        <f>D407+D544</f>
        <v>114894</v>
      </c>
      <c r="E175" s="66">
        <f>E407+E544</f>
        <v>72096</v>
      </c>
      <c r="F175" s="66">
        <f>F407+F544</f>
        <v>114894</v>
      </c>
      <c r="G175" s="66">
        <f>G407+G544</f>
        <v>114894</v>
      </c>
      <c r="H175" s="2">
        <f t="shared" si="198"/>
        <v>100</v>
      </c>
    </row>
    <row r="176" spans="1:8" x14ac:dyDescent="0.25">
      <c r="A176" s="87">
        <v>487000</v>
      </c>
      <c r="B176" s="93">
        <v>416000</v>
      </c>
      <c r="C176" s="33" t="s">
        <v>164</v>
      </c>
      <c r="D176" s="66">
        <f t="shared" ref="D176:G176" si="199">D408</f>
        <v>62894</v>
      </c>
      <c r="E176" s="66">
        <f t="shared" ref="E176" si="200">E408</f>
        <v>34628</v>
      </c>
      <c r="F176" s="66">
        <f t="shared" si="199"/>
        <v>62894</v>
      </c>
      <c r="G176" s="66">
        <f t="shared" si="199"/>
        <v>62894</v>
      </c>
      <c r="H176" s="2">
        <f t="shared" si="198"/>
        <v>100</v>
      </c>
    </row>
    <row r="177" spans="1:8" x14ac:dyDescent="0.25">
      <c r="A177" s="35">
        <v>487400</v>
      </c>
      <c r="B177" s="94">
        <v>416200</v>
      </c>
      <c r="C177" s="35" t="s">
        <v>178</v>
      </c>
      <c r="D177" s="66">
        <f t="shared" ref="D177:G177" si="201">D409</f>
        <v>62894</v>
      </c>
      <c r="E177" s="66">
        <f t="shared" ref="E177" si="202">E409</f>
        <v>34628</v>
      </c>
      <c r="F177" s="66">
        <f t="shared" si="201"/>
        <v>62894</v>
      </c>
      <c r="G177" s="66">
        <f t="shared" si="201"/>
        <v>62894</v>
      </c>
      <c r="H177" s="2">
        <f t="shared" si="198"/>
        <v>100</v>
      </c>
    </row>
    <row r="178" spans="1:8" x14ac:dyDescent="0.25">
      <c r="A178" s="87">
        <v>488000</v>
      </c>
      <c r="B178" s="93">
        <v>482000</v>
      </c>
      <c r="C178" s="33" t="s">
        <v>174</v>
      </c>
      <c r="D178" s="66">
        <f t="shared" ref="D178:G178" si="203">D544</f>
        <v>52000</v>
      </c>
      <c r="E178" s="66">
        <f t="shared" ref="E178" si="204">E544</f>
        <v>37468</v>
      </c>
      <c r="F178" s="66">
        <f t="shared" si="203"/>
        <v>52000</v>
      </c>
      <c r="G178" s="66">
        <f t="shared" si="203"/>
        <v>52000</v>
      </c>
      <c r="H178" s="2">
        <f t="shared" si="198"/>
        <v>100</v>
      </c>
    </row>
    <row r="179" spans="1:8" x14ac:dyDescent="0.25">
      <c r="A179" s="35">
        <v>488100</v>
      </c>
      <c r="B179" s="94">
        <v>482100</v>
      </c>
      <c r="C179" s="35" t="s">
        <v>174</v>
      </c>
      <c r="D179" s="66">
        <f t="shared" ref="D179:G179" si="205">D545</f>
        <v>52000</v>
      </c>
      <c r="E179" s="66">
        <f t="shared" ref="E179" si="206">E545</f>
        <v>37468</v>
      </c>
      <c r="F179" s="66">
        <f t="shared" si="205"/>
        <v>52000</v>
      </c>
      <c r="G179" s="66">
        <f t="shared" si="205"/>
        <v>52000</v>
      </c>
      <c r="H179" s="2">
        <f t="shared" si="198"/>
        <v>100</v>
      </c>
    </row>
    <row r="180" spans="1:8" x14ac:dyDescent="0.25">
      <c r="A180" s="35"/>
      <c r="B180" s="52" t="s">
        <v>38</v>
      </c>
      <c r="C180" s="33" t="s">
        <v>22</v>
      </c>
      <c r="D180" s="66">
        <f t="shared" ref="D180:G180" si="207">D368</f>
        <v>0</v>
      </c>
      <c r="E180" s="66">
        <f t="shared" ref="E180" si="208">E368</f>
        <v>0</v>
      </c>
      <c r="F180" s="66">
        <f t="shared" si="207"/>
        <v>0</v>
      </c>
      <c r="G180" s="66">
        <f t="shared" si="207"/>
        <v>5000</v>
      </c>
      <c r="H180" s="2"/>
    </row>
    <row r="181" spans="1:8" x14ac:dyDescent="0.25">
      <c r="A181" s="35"/>
      <c r="B181" s="94" t="s">
        <v>38</v>
      </c>
      <c r="C181" s="35" t="s">
        <v>22</v>
      </c>
      <c r="D181" s="66">
        <f t="shared" ref="D181:G181" si="209">D369</f>
        <v>0</v>
      </c>
      <c r="E181" s="66">
        <f t="shared" ref="E181" si="210">E369</f>
        <v>0</v>
      </c>
      <c r="F181" s="66">
        <f t="shared" si="209"/>
        <v>0</v>
      </c>
      <c r="G181" s="66">
        <f t="shared" si="209"/>
        <v>5000</v>
      </c>
      <c r="H181" s="2"/>
    </row>
    <row r="182" spans="1:8" x14ac:dyDescent="0.25">
      <c r="A182" s="35"/>
      <c r="B182" s="97" t="s">
        <v>83</v>
      </c>
      <c r="C182" s="35"/>
      <c r="D182" s="66">
        <f t="shared" ref="D182:G184" si="211">D261+D329+D410+D443+D475+D501</f>
        <v>4016471</v>
      </c>
      <c r="E182" s="66">
        <f t="shared" si="211"/>
        <v>79575</v>
      </c>
      <c r="F182" s="66">
        <f t="shared" si="211"/>
        <v>4124646.8</v>
      </c>
      <c r="G182" s="66">
        <f t="shared" si="211"/>
        <v>1174344.32</v>
      </c>
      <c r="H182" s="2">
        <f t="shared" si="198"/>
        <v>29.238212351091299</v>
      </c>
    </row>
    <row r="183" spans="1:8" x14ac:dyDescent="0.25">
      <c r="A183" s="87">
        <v>51</v>
      </c>
      <c r="B183" s="93">
        <v>510000</v>
      </c>
      <c r="C183" s="33" t="s">
        <v>92</v>
      </c>
      <c r="D183" s="66">
        <f t="shared" si="211"/>
        <v>4016471</v>
      </c>
      <c r="E183" s="66">
        <f t="shared" si="211"/>
        <v>79575</v>
      </c>
      <c r="F183" s="66">
        <f t="shared" si="211"/>
        <v>4124646.8</v>
      </c>
      <c r="G183" s="66">
        <f t="shared" si="211"/>
        <v>1174344.32</v>
      </c>
      <c r="H183" s="2">
        <f t="shared" si="198"/>
        <v>29.238212351091299</v>
      </c>
    </row>
    <row r="184" spans="1:8" x14ac:dyDescent="0.25">
      <c r="A184" s="87">
        <v>511000</v>
      </c>
      <c r="B184" s="93">
        <v>511000</v>
      </c>
      <c r="C184" s="33" t="s">
        <v>31</v>
      </c>
      <c r="D184" s="66">
        <f t="shared" si="211"/>
        <v>4014871</v>
      </c>
      <c r="E184" s="66">
        <f t="shared" si="211"/>
        <v>79158</v>
      </c>
      <c r="F184" s="66">
        <f t="shared" si="211"/>
        <v>4123046.8</v>
      </c>
      <c r="G184" s="66">
        <f t="shared" si="211"/>
        <v>1172744.32</v>
      </c>
      <c r="H184" s="2">
        <f t="shared" si="198"/>
        <v>29.210012476116919</v>
      </c>
    </row>
    <row r="185" spans="1:8" x14ac:dyDescent="0.25">
      <c r="A185" s="35">
        <v>511100</v>
      </c>
      <c r="B185" s="94">
        <v>511100</v>
      </c>
      <c r="C185" s="35" t="s">
        <v>93</v>
      </c>
      <c r="D185" s="66">
        <f>D264+D446</f>
        <v>2384689</v>
      </c>
      <c r="E185" s="66">
        <f>E264+E446</f>
        <v>64721</v>
      </c>
      <c r="F185" s="66">
        <f>F264+F446</f>
        <v>2492864.7999999998</v>
      </c>
      <c r="G185" s="66">
        <f>G264+G446</f>
        <v>1115744.32</v>
      </c>
      <c r="H185" s="2">
        <f t="shared" si="198"/>
        <v>46.787833549783642</v>
      </c>
    </row>
    <row r="186" spans="1:8" x14ac:dyDescent="0.25">
      <c r="A186" s="35">
        <v>511200</v>
      </c>
      <c r="B186" s="52">
        <v>511200</v>
      </c>
      <c r="C186" s="35" t="s">
        <v>94</v>
      </c>
      <c r="D186" s="66">
        <f>D276+D332+D413+D447+D478+D504</f>
        <v>1375499</v>
      </c>
      <c r="E186" s="66">
        <f>E276+E332+E413+E447+E478+E504</f>
        <v>4196</v>
      </c>
      <c r="F186" s="66">
        <f>F276+F332+F413+F447+F478+F504</f>
        <v>1375499</v>
      </c>
      <c r="G186" s="66">
        <f>G276+G332+G413+G447+G478+G504</f>
        <v>3000</v>
      </c>
      <c r="H186" s="2">
        <f t="shared" si="198"/>
        <v>0.21810266674130624</v>
      </c>
    </row>
    <row r="187" spans="1:8" x14ac:dyDescent="0.25">
      <c r="A187" s="35">
        <v>511300</v>
      </c>
      <c r="B187" s="52">
        <v>511300</v>
      </c>
      <c r="C187" s="35" t="s">
        <v>95</v>
      </c>
      <c r="D187" s="66">
        <f>D280+D333+D414+D448+D479+D505</f>
        <v>167683</v>
      </c>
      <c r="E187" s="66">
        <f>E280+E333+E414+E448+E479+E505</f>
        <v>6846</v>
      </c>
      <c r="F187" s="66">
        <f>F280+F333+F414+F448+F479+F505</f>
        <v>167683</v>
      </c>
      <c r="G187" s="66">
        <f>G280+G333+G414+G448+G479+G505</f>
        <v>4000</v>
      </c>
      <c r="H187" s="2">
        <f t="shared" si="198"/>
        <v>2.3854535045293801</v>
      </c>
    </row>
    <row r="188" spans="1:8" x14ac:dyDescent="0.25">
      <c r="A188" s="35">
        <v>511400</v>
      </c>
      <c r="B188" s="52">
        <v>511400</v>
      </c>
      <c r="C188" s="35" t="s">
        <v>158</v>
      </c>
      <c r="D188" s="66">
        <f t="shared" ref="D188:G188" si="212">D334</f>
        <v>0</v>
      </c>
      <c r="E188" s="66">
        <f t="shared" ref="E188" si="213">E334</f>
        <v>0</v>
      </c>
      <c r="F188" s="66">
        <f t="shared" si="212"/>
        <v>0</v>
      </c>
      <c r="G188" s="66">
        <f t="shared" si="212"/>
        <v>0</v>
      </c>
      <c r="H188" s="2"/>
    </row>
    <row r="189" spans="1:8" x14ac:dyDescent="0.25">
      <c r="A189" s="35">
        <v>511700</v>
      </c>
      <c r="B189" s="52">
        <v>511700</v>
      </c>
      <c r="C189" s="35" t="s">
        <v>96</v>
      </c>
      <c r="D189" s="66">
        <f>D283+D335+D415+D449+D480+D506</f>
        <v>87000</v>
      </c>
      <c r="E189" s="66">
        <f>E283+E335+E415+E449+E480+E506</f>
        <v>3395</v>
      </c>
      <c r="F189" s="66">
        <f>F283+F335+F415+F449+F480+F506</f>
        <v>87000</v>
      </c>
      <c r="G189" s="66">
        <f>G283+G335+G415+G449+G480+G506</f>
        <v>50000</v>
      </c>
      <c r="H189" s="2">
        <f t="shared" si="198"/>
        <v>57.47126436781609</v>
      </c>
    </row>
    <row r="190" spans="1:8" x14ac:dyDescent="0.25">
      <c r="A190" s="87">
        <v>513000</v>
      </c>
      <c r="B190" s="93">
        <v>513000</v>
      </c>
      <c r="C190" s="33" t="s">
        <v>32</v>
      </c>
      <c r="D190" s="66">
        <f t="shared" ref="D190:G190" si="214">D285</f>
        <v>0</v>
      </c>
      <c r="E190" s="66">
        <f t="shared" ref="E190" si="215">E285</f>
        <v>0</v>
      </c>
      <c r="F190" s="66">
        <f t="shared" si="214"/>
        <v>0</v>
      </c>
      <c r="G190" s="66">
        <f t="shared" si="214"/>
        <v>0</v>
      </c>
      <c r="H190" s="2"/>
    </row>
    <row r="191" spans="1:8" x14ac:dyDescent="0.25">
      <c r="A191" s="35">
        <v>513600</v>
      </c>
      <c r="B191" s="52">
        <v>513600</v>
      </c>
      <c r="C191" s="35" t="s">
        <v>127</v>
      </c>
      <c r="D191" s="66">
        <f t="shared" ref="D191:G191" si="216">D286</f>
        <v>0</v>
      </c>
      <c r="E191" s="66">
        <f t="shared" ref="E191" si="217">E286</f>
        <v>0</v>
      </c>
      <c r="F191" s="66">
        <f t="shared" si="216"/>
        <v>0</v>
      </c>
      <c r="G191" s="66">
        <f t="shared" si="216"/>
        <v>0</v>
      </c>
      <c r="H191" s="2"/>
    </row>
    <row r="192" spans="1:8" x14ac:dyDescent="0.25">
      <c r="A192" s="87">
        <v>516000</v>
      </c>
      <c r="B192" s="93">
        <v>516000</v>
      </c>
      <c r="C192" s="33" t="s">
        <v>33</v>
      </c>
      <c r="D192" s="66">
        <f t="shared" ref="D192:G193" si="218">D336+D450</f>
        <v>1600</v>
      </c>
      <c r="E192" s="66">
        <f t="shared" ref="E192" si="219">E336+E450</f>
        <v>417</v>
      </c>
      <c r="F192" s="66">
        <f t="shared" si="218"/>
        <v>1600</v>
      </c>
      <c r="G192" s="66">
        <f t="shared" si="218"/>
        <v>1600</v>
      </c>
      <c r="H192" s="2">
        <f t="shared" si="198"/>
        <v>100</v>
      </c>
    </row>
    <row r="193" spans="1:10" x14ac:dyDescent="0.25">
      <c r="A193" s="35">
        <v>516100</v>
      </c>
      <c r="B193" s="94">
        <v>516100</v>
      </c>
      <c r="C193" s="35" t="s">
        <v>33</v>
      </c>
      <c r="D193" s="66">
        <f t="shared" si="218"/>
        <v>1600</v>
      </c>
      <c r="E193" s="66">
        <f t="shared" ref="E193" si="220">E337+E451</f>
        <v>417</v>
      </c>
      <c r="F193" s="66">
        <f t="shared" si="218"/>
        <v>1600</v>
      </c>
      <c r="G193" s="66">
        <f t="shared" si="218"/>
        <v>1600</v>
      </c>
      <c r="H193" s="2">
        <f t="shared" si="198"/>
        <v>100</v>
      </c>
    </row>
    <row r="194" spans="1:10" x14ac:dyDescent="0.25">
      <c r="A194" s="35"/>
      <c r="B194" s="52"/>
      <c r="C194" s="33" t="s">
        <v>97</v>
      </c>
      <c r="D194" s="66">
        <f>D290+D302+D341+D380+D419+D455+D481+D507+D546</f>
        <v>8055789</v>
      </c>
      <c r="E194" s="66">
        <f>E290+E302+E341+E380+E419+E455+E481+E507+E546</f>
        <v>2693915</v>
      </c>
      <c r="F194" s="66">
        <f>F290+F302+F341+F380+F419+F455+F481+F507+F546</f>
        <v>8105192.7999999998</v>
      </c>
      <c r="G194" s="66">
        <f>G290+G302+G341+G380+G419+G455+G481+G507+G546</f>
        <v>5102893.32</v>
      </c>
      <c r="H194" s="2">
        <f t="shared" si="198"/>
        <v>63.344426225662076</v>
      </c>
    </row>
    <row r="195" spans="1:10" x14ac:dyDescent="0.25">
      <c r="A195" s="44"/>
      <c r="B195" s="44"/>
      <c r="C195" s="57"/>
      <c r="D195" s="42"/>
      <c r="E195" s="42"/>
      <c r="F195" s="42"/>
      <c r="G195" s="42"/>
      <c r="H195" s="3"/>
    </row>
    <row r="196" spans="1:10" x14ac:dyDescent="0.25">
      <c r="A196" s="44"/>
      <c r="B196" s="44"/>
      <c r="C196" s="57"/>
      <c r="D196" s="42"/>
      <c r="E196" s="42"/>
      <c r="F196" s="42"/>
      <c r="G196" s="42"/>
      <c r="H196" s="3"/>
    </row>
    <row r="197" spans="1:10" x14ac:dyDescent="0.25">
      <c r="A197" s="44"/>
      <c r="B197" s="44"/>
      <c r="C197" s="57"/>
      <c r="D197" s="42"/>
      <c r="E197" s="42"/>
      <c r="F197" s="42"/>
      <c r="G197" s="42"/>
      <c r="H197" s="3"/>
    </row>
    <row r="198" spans="1:10" x14ac:dyDescent="0.25">
      <c r="A198" s="44"/>
      <c r="B198" s="44"/>
      <c r="C198" s="57"/>
      <c r="D198" s="42"/>
      <c r="E198" s="42"/>
      <c r="F198" s="42"/>
      <c r="G198" s="42"/>
      <c r="H198" s="3"/>
    </row>
    <row r="199" spans="1:10" x14ac:dyDescent="0.25">
      <c r="A199" s="44"/>
      <c r="B199" s="44"/>
      <c r="C199" s="57"/>
      <c r="D199" s="42"/>
      <c r="E199" s="42"/>
      <c r="F199" s="42"/>
      <c r="G199" s="42"/>
      <c r="H199" s="3"/>
    </row>
    <row r="200" spans="1:10" x14ac:dyDescent="0.25">
      <c r="A200" s="44"/>
      <c r="B200" s="44"/>
      <c r="C200" s="57"/>
      <c r="D200" s="42"/>
      <c r="E200" s="42"/>
      <c r="F200" s="42"/>
      <c r="G200" s="42"/>
      <c r="H200" s="3"/>
    </row>
    <row r="201" spans="1:10" x14ac:dyDescent="0.25">
      <c r="A201" s="44"/>
      <c r="B201" s="44"/>
      <c r="C201" s="57"/>
      <c r="D201" s="42"/>
      <c r="E201" s="42"/>
      <c r="F201" s="42"/>
      <c r="G201" s="42"/>
      <c r="H201" s="3"/>
    </row>
    <row r="202" spans="1:10" x14ac:dyDescent="0.25">
      <c r="A202" s="44"/>
      <c r="B202" s="44"/>
      <c r="C202" s="57"/>
      <c r="D202" s="42"/>
      <c r="E202" s="42"/>
      <c r="F202" s="42"/>
      <c r="G202" s="42"/>
      <c r="H202" s="3"/>
    </row>
    <row r="203" spans="1:10" x14ac:dyDescent="0.25">
      <c r="A203" s="44"/>
      <c r="B203" s="44"/>
      <c r="C203" s="57"/>
      <c r="D203" s="42"/>
      <c r="E203" s="42"/>
      <c r="F203" s="42"/>
      <c r="G203" s="42"/>
      <c r="H203" s="3"/>
    </row>
    <row r="204" spans="1:10" x14ac:dyDescent="0.25">
      <c r="A204" s="44"/>
      <c r="B204" s="44"/>
      <c r="C204" s="57"/>
      <c r="D204" s="44"/>
      <c r="E204" s="44"/>
      <c r="F204" s="44"/>
      <c r="G204" s="44"/>
      <c r="H204" s="6"/>
      <c r="I204" s="6"/>
      <c r="J204" s="6"/>
    </row>
    <row r="205" spans="1:10" x14ac:dyDescent="0.25">
      <c r="A205" s="35"/>
      <c r="B205" s="35"/>
      <c r="C205" s="33" t="s">
        <v>98</v>
      </c>
      <c r="D205" s="67">
        <f>D206+D213+D237+D225</f>
        <v>1738130</v>
      </c>
      <c r="E205" s="67">
        <f>E206+E213+E237+E225</f>
        <v>410039</v>
      </c>
      <c r="F205" s="67">
        <f>F206+F213+F237+F225</f>
        <v>1738130</v>
      </c>
      <c r="G205" s="67">
        <f>G206+G213+G237+G225</f>
        <v>-421319</v>
      </c>
      <c r="H205" s="22">
        <f t="shared" ref="H205:H238" si="221">G205/D205*100</f>
        <v>-24.23978643714797</v>
      </c>
      <c r="I205" s="6"/>
      <c r="J205" s="6"/>
    </row>
    <row r="206" spans="1:10" x14ac:dyDescent="0.25">
      <c r="A206" s="35"/>
      <c r="B206" s="35"/>
      <c r="C206" s="33" t="s">
        <v>99</v>
      </c>
      <c r="D206" s="67">
        <f>D207-D210</f>
        <v>0</v>
      </c>
      <c r="E206" s="67">
        <f>E207-E210</f>
        <v>0</v>
      </c>
      <c r="F206" s="67">
        <f>F207-F210</f>
        <v>0</v>
      </c>
      <c r="G206" s="67">
        <f>G207-G210</f>
        <v>0</v>
      </c>
      <c r="H206" s="22"/>
      <c r="I206" s="6"/>
      <c r="J206" s="6"/>
    </row>
    <row r="207" spans="1:10" x14ac:dyDescent="0.25">
      <c r="A207" s="87">
        <v>91</v>
      </c>
      <c r="B207" s="87">
        <v>910000</v>
      </c>
      <c r="C207" s="33" t="s">
        <v>100</v>
      </c>
      <c r="D207" s="53">
        <f t="shared" ref="D207:G208" si="222">D208</f>
        <v>0</v>
      </c>
      <c r="E207" s="53">
        <f t="shared" si="222"/>
        <v>0</v>
      </c>
      <c r="F207" s="53">
        <v>0</v>
      </c>
      <c r="G207" s="53">
        <v>0</v>
      </c>
      <c r="H207" s="22"/>
      <c r="I207" s="6"/>
      <c r="J207" s="6"/>
    </row>
    <row r="208" spans="1:10" x14ac:dyDescent="0.25">
      <c r="A208" s="87">
        <v>911000</v>
      </c>
      <c r="B208" s="87">
        <v>911000</v>
      </c>
      <c r="C208" s="33" t="s">
        <v>39</v>
      </c>
      <c r="D208" s="67">
        <f>D209</f>
        <v>0</v>
      </c>
      <c r="E208" s="67">
        <f t="shared" si="222"/>
        <v>0</v>
      </c>
      <c r="F208" s="67">
        <f t="shared" si="222"/>
        <v>0</v>
      </c>
      <c r="G208" s="67">
        <f t="shared" si="222"/>
        <v>0</v>
      </c>
      <c r="H208" s="22"/>
      <c r="I208" s="6"/>
      <c r="J208" s="6"/>
    </row>
    <row r="209" spans="1:10" x14ac:dyDescent="0.25">
      <c r="A209" s="35">
        <v>911100</v>
      </c>
      <c r="B209" s="35">
        <v>911100</v>
      </c>
      <c r="C209" s="35" t="s">
        <v>172</v>
      </c>
      <c r="D209" s="53">
        <v>0</v>
      </c>
      <c r="E209" s="53">
        <v>0</v>
      </c>
      <c r="F209" s="53">
        <v>0</v>
      </c>
      <c r="G209" s="53">
        <v>0</v>
      </c>
      <c r="H209" s="22"/>
      <c r="I209" s="6"/>
      <c r="J209" s="6"/>
    </row>
    <row r="210" spans="1:10" x14ac:dyDescent="0.25">
      <c r="A210" s="87">
        <v>61</v>
      </c>
      <c r="B210" s="87">
        <v>610000</v>
      </c>
      <c r="C210" s="33" t="s">
        <v>101</v>
      </c>
      <c r="D210" s="67">
        <f t="shared" ref="D210:G211" si="223">D211</f>
        <v>0</v>
      </c>
      <c r="E210" s="67">
        <f t="shared" si="223"/>
        <v>0</v>
      </c>
      <c r="F210" s="67">
        <f t="shared" si="223"/>
        <v>0</v>
      </c>
      <c r="G210" s="67">
        <f t="shared" si="223"/>
        <v>0</v>
      </c>
      <c r="H210" s="22"/>
      <c r="I210" s="6"/>
      <c r="J210" s="6"/>
    </row>
    <row r="211" spans="1:10" x14ac:dyDescent="0.25">
      <c r="A211" s="87">
        <v>611000</v>
      </c>
      <c r="B211" s="87">
        <v>611000</v>
      </c>
      <c r="C211" s="33" t="s">
        <v>41</v>
      </c>
      <c r="D211" s="67">
        <f>D212</f>
        <v>0</v>
      </c>
      <c r="E211" s="67">
        <f t="shared" si="223"/>
        <v>0</v>
      </c>
      <c r="F211" s="67">
        <f t="shared" si="223"/>
        <v>0</v>
      </c>
      <c r="G211" s="67">
        <f t="shared" si="223"/>
        <v>0</v>
      </c>
      <c r="H211" s="22"/>
      <c r="I211" s="6"/>
      <c r="J211" s="6"/>
    </row>
    <row r="212" spans="1:10" x14ac:dyDescent="0.25">
      <c r="A212" s="35">
        <v>611100</v>
      </c>
      <c r="B212" s="35">
        <v>611100</v>
      </c>
      <c r="C212" s="35" t="s">
        <v>102</v>
      </c>
      <c r="D212" s="53">
        <v>0</v>
      </c>
      <c r="E212" s="53">
        <v>0</v>
      </c>
      <c r="F212" s="53">
        <v>0</v>
      </c>
      <c r="G212" s="53">
        <v>0</v>
      </c>
      <c r="H212" s="22"/>
      <c r="I212" s="6"/>
      <c r="J212" s="6"/>
    </row>
    <row r="213" spans="1:10" x14ac:dyDescent="0.25">
      <c r="A213" s="35"/>
      <c r="B213" s="35"/>
      <c r="C213" s="33" t="s">
        <v>103</v>
      </c>
      <c r="D213" s="67">
        <f t="shared" ref="D213:G213" si="224">D214-D218</f>
        <v>1644920</v>
      </c>
      <c r="E213" s="67">
        <f t="shared" ref="E213" si="225">E214-E218</f>
        <v>566327</v>
      </c>
      <c r="F213" s="67">
        <f t="shared" si="224"/>
        <v>1644920</v>
      </c>
      <c r="G213" s="67">
        <f t="shared" si="224"/>
        <v>-359722</v>
      </c>
      <c r="H213" s="22">
        <f t="shared" si="221"/>
        <v>-21.868662305765628</v>
      </c>
      <c r="I213" s="6"/>
      <c r="J213" s="6"/>
    </row>
    <row r="214" spans="1:10" x14ac:dyDescent="0.25">
      <c r="A214" s="87">
        <v>92</v>
      </c>
      <c r="B214" s="87">
        <v>920000</v>
      </c>
      <c r="C214" s="33" t="s">
        <v>104</v>
      </c>
      <c r="D214" s="67">
        <f>D215</f>
        <v>2000000</v>
      </c>
      <c r="E214" s="67">
        <f t="shared" ref="E214:G214" si="226">E215</f>
        <v>891223</v>
      </c>
      <c r="F214" s="67">
        <f t="shared" si="226"/>
        <v>2000000</v>
      </c>
      <c r="G214" s="67">
        <f t="shared" si="226"/>
        <v>0</v>
      </c>
      <c r="H214" s="22">
        <f t="shared" si="221"/>
        <v>0</v>
      </c>
      <c r="I214" s="6"/>
      <c r="J214" s="6"/>
    </row>
    <row r="215" spans="1:10" x14ac:dyDescent="0.25">
      <c r="A215" s="87">
        <v>921000</v>
      </c>
      <c r="B215" s="87">
        <v>921000</v>
      </c>
      <c r="C215" s="33" t="s">
        <v>105</v>
      </c>
      <c r="D215" s="67">
        <f>D216+D217</f>
        <v>2000000</v>
      </c>
      <c r="E215" s="67">
        <f t="shared" ref="E215" si="227">E216+E217</f>
        <v>891223</v>
      </c>
      <c r="F215" s="67">
        <f t="shared" ref="F215:G215" si="228">F216+F217</f>
        <v>2000000</v>
      </c>
      <c r="G215" s="67">
        <f t="shared" si="228"/>
        <v>0</v>
      </c>
      <c r="H215" s="22">
        <f t="shared" si="221"/>
        <v>0</v>
      </c>
      <c r="I215" s="6"/>
      <c r="J215" s="6"/>
    </row>
    <row r="216" spans="1:10" x14ac:dyDescent="0.25">
      <c r="A216" s="35">
        <v>921000</v>
      </c>
      <c r="B216" s="35">
        <v>921000</v>
      </c>
      <c r="C216" s="35" t="s">
        <v>106</v>
      </c>
      <c r="D216" s="53">
        <v>0</v>
      </c>
      <c r="E216" s="53">
        <v>0</v>
      </c>
      <c r="F216" s="53">
        <v>0</v>
      </c>
      <c r="G216" s="53">
        <v>0</v>
      </c>
      <c r="H216" s="22"/>
      <c r="I216" s="6"/>
      <c r="J216" s="6"/>
    </row>
    <row r="217" spans="1:10" x14ac:dyDescent="0.25">
      <c r="A217" s="35">
        <v>921000</v>
      </c>
      <c r="B217" s="35">
        <v>921000</v>
      </c>
      <c r="C217" s="35" t="s">
        <v>107</v>
      </c>
      <c r="D217" s="54">
        <v>2000000</v>
      </c>
      <c r="E217" s="53">
        <v>891223</v>
      </c>
      <c r="F217" s="53">
        <v>2000000</v>
      </c>
      <c r="G217" s="53">
        <v>0</v>
      </c>
      <c r="H217" s="22">
        <f t="shared" si="221"/>
        <v>0</v>
      </c>
      <c r="I217" s="6"/>
      <c r="J217" s="6"/>
    </row>
    <row r="218" spans="1:10" x14ac:dyDescent="0.25">
      <c r="A218" s="87">
        <v>62</v>
      </c>
      <c r="B218" s="87">
        <v>620000</v>
      </c>
      <c r="C218" s="33" t="s">
        <v>108</v>
      </c>
      <c r="D218" s="67">
        <f t="shared" ref="D218:G218" si="229">D219+D223</f>
        <v>355080</v>
      </c>
      <c r="E218" s="67">
        <f t="shared" ref="E218" si="230">E219+E223</f>
        <v>324896</v>
      </c>
      <c r="F218" s="67">
        <f t="shared" si="229"/>
        <v>355080</v>
      </c>
      <c r="G218" s="67">
        <f t="shared" si="229"/>
        <v>359722</v>
      </c>
      <c r="H218" s="22">
        <f t="shared" si="221"/>
        <v>101.30731102850061</v>
      </c>
      <c r="I218" s="6"/>
      <c r="J218" s="6"/>
    </row>
    <row r="219" spans="1:10" x14ac:dyDescent="0.25">
      <c r="A219" s="87">
        <v>621000</v>
      </c>
      <c r="B219" s="87">
        <v>621000</v>
      </c>
      <c r="C219" s="33" t="s">
        <v>44</v>
      </c>
      <c r="D219" s="67">
        <f t="shared" ref="D219:G219" si="231">D220+D221+D222</f>
        <v>344786</v>
      </c>
      <c r="E219" s="67">
        <f t="shared" ref="E219" si="232">E220+E221+E222</f>
        <v>319787</v>
      </c>
      <c r="F219" s="67">
        <f t="shared" si="231"/>
        <v>344786</v>
      </c>
      <c r="G219" s="67">
        <f t="shared" si="231"/>
        <v>349120</v>
      </c>
      <c r="H219" s="22">
        <f t="shared" si="221"/>
        <v>101.25701159559843</v>
      </c>
      <c r="I219" s="6"/>
      <c r="J219" s="6"/>
    </row>
    <row r="220" spans="1:10" x14ac:dyDescent="0.25">
      <c r="A220" s="35">
        <v>621100</v>
      </c>
      <c r="B220" s="35">
        <v>621100</v>
      </c>
      <c r="C220" s="35" t="s">
        <v>189</v>
      </c>
      <c r="D220" s="68">
        <f>D372</f>
        <v>172561</v>
      </c>
      <c r="E220" s="68">
        <f t="shared" ref="E220" si="233">E372</f>
        <v>172561</v>
      </c>
      <c r="F220" s="68">
        <f t="shared" ref="F220:G220" si="234">F372</f>
        <v>172561</v>
      </c>
      <c r="G220" s="68">
        <f t="shared" si="234"/>
        <v>184852</v>
      </c>
      <c r="H220" s="22">
        <f t="shared" si="221"/>
        <v>107.12269863990124</v>
      </c>
      <c r="I220" s="6"/>
      <c r="J220" s="6"/>
    </row>
    <row r="221" spans="1:10" x14ac:dyDescent="0.25">
      <c r="A221" s="35">
        <v>621300</v>
      </c>
      <c r="B221" s="35">
        <v>621300</v>
      </c>
      <c r="C221" s="35" t="s">
        <v>109</v>
      </c>
      <c r="D221" s="68">
        <f>D373</f>
        <v>172225</v>
      </c>
      <c r="E221" s="68">
        <f t="shared" ref="E221" si="235">E373</f>
        <v>147226</v>
      </c>
      <c r="F221" s="68">
        <f t="shared" ref="F221:G221" si="236">F373</f>
        <v>172225</v>
      </c>
      <c r="G221" s="68">
        <f t="shared" si="236"/>
        <v>164268</v>
      </c>
      <c r="H221" s="22">
        <f t="shared" si="221"/>
        <v>95.379880969661784</v>
      </c>
      <c r="I221" s="6"/>
      <c r="J221" s="6"/>
    </row>
    <row r="222" spans="1:10" x14ac:dyDescent="0.25">
      <c r="A222" s="35">
        <v>621900</v>
      </c>
      <c r="B222" s="35">
        <v>621900</v>
      </c>
      <c r="C222" s="35" t="s">
        <v>110</v>
      </c>
      <c r="D222" s="68">
        <f>D374</f>
        <v>0</v>
      </c>
      <c r="E222" s="68">
        <f t="shared" ref="E222" si="237">E374</f>
        <v>0</v>
      </c>
      <c r="F222" s="68">
        <f t="shared" ref="F222:G222" si="238">F374</f>
        <v>0</v>
      </c>
      <c r="G222" s="68">
        <f t="shared" si="238"/>
        <v>0</v>
      </c>
      <c r="H222" s="22"/>
      <c r="I222" s="6"/>
      <c r="J222" s="6"/>
    </row>
    <row r="223" spans="1:10" x14ac:dyDescent="0.25">
      <c r="A223" s="87">
        <v>628000</v>
      </c>
      <c r="B223" s="35"/>
      <c r="C223" s="33" t="s">
        <v>254</v>
      </c>
      <c r="D223" s="67">
        <f t="shared" ref="D223:G223" si="239">D224</f>
        <v>10294</v>
      </c>
      <c r="E223" s="67">
        <f t="shared" si="239"/>
        <v>5109</v>
      </c>
      <c r="F223" s="67">
        <f t="shared" si="239"/>
        <v>10294</v>
      </c>
      <c r="G223" s="67">
        <f t="shared" si="239"/>
        <v>10602</v>
      </c>
      <c r="H223" s="22">
        <f t="shared" si="221"/>
        <v>102.99203419467651</v>
      </c>
      <c r="I223" s="6"/>
      <c r="J223" s="6"/>
    </row>
    <row r="224" spans="1:10" x14ac:dyDescent="0.25">
      <c r="A224" s="35">
        <v>628100</v>
      </c>
      <c r="B224" s="35"/>
      <c r="C224" s="35" t="s">
        <v>255</v>
      </c>
      <c r="D224" s="68">
        <f>D376</f>
        <v>10294</v>
      </c>
      <c r="E224" s="68">
        <f t="shared" ref="E224" si="240">E376</f>
        <v>5109</v>
      </c>
      <c r="F224" s="68">
        <f t="shared" ref="F224:G224" si="241">F376</f>
        <v>10294</v>
      </c>
      <c r="G224" s="68">
        <f t="shared" si="241"/>
        <v>10602</v>
      </c>
      <c r="H224" s="22">
        <f t="shared" si="221"/>
        <v>102.99203419467651</v>
      </c>
      <c r="I224" s="6"/>
      <c r="J224" s="6"/>
    </row>
    <row r="225" spans="1:10" x14ac:dyDescent="0.25">
      <c r="A225" s="35"/>
      <c r="B225" s="35"/>
      <c r="C225" s="33" t="s">
        <v>270</v>
      </c>
      <c r="D225" s="67">
        <f>D226-D231</f>
        <v>-61598</v>
      </c>
      <c r="E225" s="67">
        <f t="shared" ref="E225" si="242">E226-E231</f>
        <v>-156288</v>
      </c>
      <c r="F225" s="67">
        <f t="shared" ref="F225:G225" si="243">F226-F231</f>
        <v>-61598</v>
      </c>
      <c r="G225" s="67">
        <f t="shared" si="243"/>
        <v>-61597</v>
      </c>
      <c r="H225" s="22">
        <f t="shared" si="221"/>
        <v>99.998376570667887</v>
      </c>
      <c r="I225" s="6"/>
      <c r="J225" s="6"/>
    </row>
    <row r="226" spans="1:10" x14ac:dyDescent="0.25">
      <c r="A226" s="87">
        <v>93</v>
      </c>
      <c r="B226" s="35"/>
      <c r="C226" s="33" t="s">
        <v>170</v>
      </c>
      <c r="D226" s="67">
        <f>D227+D229</f>
        <v>240105</v>
      </c>
      <c r="E226" s="67">
        <f t="shared" ref="E226" si="244">E227+E229</f>
        <v>5586</v>
      </c>
      <c r="F226" s="67">
        <f t="shared" ref="F226:G226" si="245">F227+F229</f>
        <v>240105</v>
      </c>
      <c r="G226" s="67">
        <f t="shared" si="245"/>
        <v>5278</v>
      </c>
      <c r="H226" s="22">
        <f t="shared" si="221"/>
        <v>2.1982049520001667</v>
      </c>
      <c r="I226" s="6"/>
      <c r="J226" s="6"/>
    </row>
    <row r="227" spans="1:10" x14ac:dyDescent="0.25">
      <c r="A227" s="87">
        <v>931000</v>
      </c>
      <c r="B227" s="35"/>
      <c r="C227" s="33" t="s">
        <v>169</v>
      </c>
      <c r="D227" s="67">
        <f>D228</f>
        <v>227756</v>
      </c>
      <c r="E227" s="67">
        <f t="shared" ref="E227:G227" si="246">E228</f>
        <v>0</v>
      </c>
      <c r="F227" s="67">
        <f t="shared" si="246"/>
        <v>227756</v>
      </c>
      <c r="G227" s="67">
        <f t="shared" si="246"/>
        <v>0</v>
      </c>
      <c r="H227" s="22">
        <f t="shared" si="221"/>
        <v>0</v>
      </c>
      <c r="I227" s="6"/>
      <c r="J227" s="6"/>
    </row>
    <row r="228" spans="1:10" x14ac:dyDescent="0.25">
      <c r="A228" s="35">
        <v>931100</v>
      </c>
      <c r="B228" s="35">
        <v>817100</v>
      </c>
      <c r="C228" s="35" t="s">
        <v>29</v>
      </c>
      <c r="D228" s="53">
        <v>227756</v>
      </c>
      <c r="E228" s="53">
        <v>0</v>
      </c>
      <c r="F228" s="53">
        <v>227756</v>
      </c>
      <c r="G228" s="53">
        <v>0</v>
      </c>
      <c r="H228" s="22">
        <f t="shared" si="221"/>
        <v>0</v>
      </c>
      <c r="I228" s="6"/>
      <c r="J228" s="6"/>
    </row>
    <row r="229" spans="1:10" x14ac:dyDescent="0.25">
      <c r="A229" s="87">
        <v>938000</v>
      </c>
      <c r="B229" s="35"/>
      <c r="C229" s="33" t="s">
        <v>184</v>
      </c>
      <c r="D229" s="67">
        <f t="shared" ref="D229:G229" si="247">D230</f>
        <v>12349</v>
      </c>
      <c r="E229" s="67">
        <f t="shared" si="247"/>
        <v>5586</v>
      </c>
      <c r="F229" s="67">
        <f t="shared" si="247"/>
        <v>12349</v>
      </c>
      <c r="G229" s="67">
        <f t="shared" si="247"/>
        <v>5278</v>
      </c>
      <c r="H229" s="22">
        <f t="shared" si="221"/>
        <v>42.740302858531052</v>
      </c>
      <c r="I229" s="6"/>
      <c r="J229" s="6"/>
    </row>
    <row r="230" spans="1:10" x14ac:dyDescent="0.25">
      <c r="A230" s="35">
        <v>938100</v>
      </c>
      <c r="B230" s="35">
        <v>729000</v>
      </c>
      <c r="C230" s="35" t="s">
        <v>185</v>
      </c>
      <c r="D230" s="53">
        <v>12349</v>
      </c>
      <c r="E230" s="53">
        <v>5586</v>
      </c>
      <c r="F230" s="53">
        <v>12349</v>
      </c>
      <c r="G230" s="53">
        <v>5278</v>
      </c>
      <c r="H230" s="22">
        <f t="shared" si="221"/>
        <v>42.740302858531052</v>
      </c>
      <c r="I230" s="6"/>
      <c r="J230" s="6"/>
    </row>
    <row r="231" spans="1:10" x14ac:dyDescent="0.25">
      <c r="A231" s="87">
        <v>63</v>
      </c>
      <c r="B231" s="35"/>
      <c r="C231" s="33" t="s">
        <v>186</v>
      </c>
      <c r="D231" s="67">
        <f t="shared" ref="D231:G231" si="248">D232+D235</f>
        <v>301703</v>
      </c>
      <c r="E231" s="67">
        <f t="shared" ref="E231" si="249">E232+E235</f>
        <v>161874</v>
      </c>
      <c r="F231" s="67">
        <f t="shared" si="248"/>
        <v>301703</v>
      </c>
      <c r="G231" s="67">
        <f t="shared" si="248"/>
        <v>66875</v>
      </c>
      <c r="H231" s="22">
        <f t="shared" si="221"/>
        <v>22.165838589606334</v>
      </c>
      <c r="I231" s="6"/>
      <c r="J231" s="6"/>
    </row>
    <row r="232" spans="1:10" x14ac:dyDescent="0.25">
      <c r="A232" s="87">
        <v>631000</v>
      </c>
      <c r="B232" s="35"/>
      <c r="C232" s="33" t="s">
        <v>179</v>
      </c>
      <c r="D232" s="67">
        <f t="shared" ref="D232:G232" si="250">D233+D234</f>
        <v>289353</v>
      </c>
      <c r="E232" s="67">
        <f t="shared" ref="E232" si="251">E233+E234</f>
        <v>153011</v>
      </c>
      <c r="F232" s="67">
        <f t="shared" si="250"/>
        <v>289353</v>
      </c>
      <c r="G232" s="67">
        <f t="shared" si="250"/>
        <v>61597</v>
      </c>
      <c r="H232" s="22">
        <f t="shared" si="221"/>
        <v>21.28783872985592</v>
      </c>
      <c r="I232" s="6"/>
      <c r="J232" s="6"/>
    </row>
    <row r="233" spans="1:10" x14ac:dyDescent="0.25">
      <c r="A233" s="35">
        <v>631100</v>
      </c>
      <c r="B233" s="35">
        <v>517100</v>
      </c>
      <c r="C233" s="35" t="s">
        <v>34</v>
      </c>
      <c r="D233" s="68">
        <f>D289</f>
        <v>227756</v>
      </c>
      <c r="E233" s="68">
        <f t="shared" ref="E233" si="252">E289</f>
        <v>101680</v>
      </c>
      <c r="F233" s="68">
        <f t="shared" ref="F233:G233" si="253">F289</f>
        <v>227756</v>
      </c>
      <c r="G233" s="68">
        <f t="shared" si="253"/>
        <v>0</v>
      </c>
      <c r="H233" s="22">
        <f t="shared" si="221"/>
        <v>0</v>
      </c>
      <c r="I233" s="6"/>
      <c r="J233" s="6"/>
    </row>
    <row r="234" spans="1:10" x14ac:dyDescent="0.25">
      <c r="A234" s="35">
        <v>631900</v>
      </c>
      <c r="B234" s="35"/>
      <c r="C234" s="35" t="s">
        <v>261</v>
      </c>
      <c r="D234" s="68">
        <f>D379</f>
        <v>61597</v>
      </c>
      <c r="E234" s="68">
        <f t="shared" ref="E234" si="254">E379</f>
        <v>51331</v>
      </c>
      <c r="F234" s="68">
        <f t="shared" ref="F234:G234" si="255">F379</f>
        <v>61597</v>
      </c>
      <c r="G234" s="68">
        <f t="shared" si="255"/>
        <v>61597</v>
      </c>
      <c r="H234" s="22">
        <f t="shared" si="221"/>
        <v>100</v>
      </c>
      <c r="I234" s="6"/>
      <c r="J234" s="6"/>
    </row>
    <row r="235" spans="1:10" x14ac:dyDescent="0.25">
      <c r="A235" s="87">
        <v>638000</v>
      </c>
      <c r="B235" s="35"/>
      <c r="C235" s="33" t="s">
        <v>183</v>
      </c>
      <c r="D235" s="67">
        <f t="shared" ref="D235:G235" si="256">D236</f>
        <v>12350</v>
      </c>
      <c r="E235" s="67">
        <f t="shared" si="256"/>
        <v>8863</v>
      </c>
      <c r="F235" s="67">
        <f t="shared" si="256"/>
        <v>12350</v>
      </c>
      <c r="G235" s="67">
        <f t="shared" si="256"/>
        <v>5278</v>
      </c>
      <c r="H235" s="22">
        <f t="shared" si="221"/>
        <v>42.736842105263158</v>
      </c>
      <c r="I235" s="6"/>
      <c r="J235" s="6"/>
    </row>
    <row r="236" spans="1:10" x14ac:dyDescent="0.25">
      <c r="A236" s="35">
        <v>638100</v>
      </c>
      <c r="B236" s="35">
        <v>411100</v>
      </c>
      <c r="C236" s="35" t="s">
        <v>187</v>
      </c>
      <c r="D236" s="39">
        <f>D340+D418+D454</f>
        <v>12350</v>
      </c>
      <c r="E236" s="39">
        <f t="shared" ref="E236" si="257">E340+E418+E454</f>
        <v>8863</v>
      </c>
      <c r="F236" s="39">
        <f t="shared" ref="F236:G236" si="258">F340+F418+F454</f>
        <v>12350</v>
      </c>
      <c r="G236" s="39">
        <f t="shared" si="258"/>
        <v>5278</v>
      </c>
      <c r="H236" s="22">
        <f t="shared" si="221"/>
        <v>42.736842105263158</v>
      </c>
      <c r="I236" s="6"/>
      <c r="J236" s="6"/>
    </row>
    <row r="237" spans="1:10" x14ac:dyDescent="0.25">
      <c r="A237" s="35"/>
      <c r="B237" s="33" t="s">
        <v>38</v>
      </c>
      <c r="C237" s="33" t="s">
        <v>111</v>
      </c>
      <c r="D237" s="67">
        <f t="shared" ref="D237:G237" si="259">D238</f>
        <v>154808</v>
      </c>
      <c r="E237" s="67">
        <f t="shared" si="259"/>
        <v>0</v>
      </c>
      <c r="F237" s="67">
        <f t="shared" si="259"/>
        <v>154808</v>
      </c>
      <c r="G237" s="67">
        <f t="shared" si="259"/>
        <v>0</v>
      </c>
      <c r="H237" s="22">
        <f t="shared" si="221"/>
        <v>0</v>
      </c>
      <c r="I237" s="6"/>
      <c r="J237" s="6"/>
    </row>
    <row r="238" spans="1:10" x14ac:dyDescent="0.25">
      <c r="A238" s="35"/>
      <c r="B238" s="35"/>
      <c r="C238" s="35" t="s">
        <v>282</v>
      </c>
      <c r="D238" s="53">
        <v>154808</v>
      </c>
      <c r="E238" s="53"/>
      <c r="F238" s="53">
        <v>154808</v>
      </c>
      <c r="G238" s="53"/>
      <c r="H238" s="22">
        <f t="shared" si="221"/>
        <v>0</v>
      </c>
      <c r="I238" s="6"/>
      <c r="J238" s="6"/>
    </row>
    <row r="239" spans="1:10" x14ac:dyDescent="0.25">
      <c r="A239" s="44"/>
      <c r="B239" s="44"/>
      <c r="C239" s="57"/>
      <c r="D239" s="44"/>
      <c r="E239" s="44"/>
      <c r="F239" s="44"/>
      <c r="G239" s="44"/>
      <c r="H239" s="6"/>
      <c r="I239" s="6"/>
      <c r="J239" s="6"/>
    </row>
    <row r="240" spans="1:10" x14ac:dyDescent="0.25">
      <c r="A240" s="44"/>
      <c r="B240" s="44"/>
      <c r="C240" s="57"/>
      <c r="D240" s="44"/>
      <c r="E240" s="44"/>
      <c r="F240" s="44"/>
      <c r="G240" s="44"/>
      <c r="H240" s="6"/>
      <c r="I240" s="6"/>
      <c r="J240" s="6"/>
    </row>
    <row r="241" spans="1:10" x14ac:dyDescent="0.25">
      <c r="A241" s="44"/>
      <c r="B241" s="44"/>
      <c r="C241" s="57"/>
      <c r="D241" s="44"/>
      <c r="E241" s="44"/>
      <c r="F241" s="44"/>
      <c r="G241" s="44"/>
      <c r="H241" s="6"/>
      <c r="I241" s="6"/>
      <c r="J241" s="6"/>
    </row>
    <row r="242" spans="1:10" x14ac:dyDescent="0.25">
      <c r="A242" s="44"/>
      <c r="B242" s="58">
        <v>1</v>
      </c>
      <c r="C242" s="58" t="s">
        <v>118</v>
      </c>
      <c r="D242" s="44"/>
      <c r="E242" s="44"/>
      <c r="F242" s="44"/>
      <c r="G242" s="44"/>
      <c r="H242" s="6"/>
      <c r="I242" s="6"/>
      <c r="J242" s="6"/>
    </row>
    <row r="243" spans="1:10" x14ac:dyDescent="0.25">
      <c r="A243" s="89" t="s">
        <v>159</v>
      </c>
      <c r="B243" s="98" t="s">
        <v>113</v>
      </c>
      <c r="C243" s="59" t="s">
        <v>116</v>
      </c>
      <c r="D243" s="46" t="s">
        <v>271</v>
      </c>
      <c r="E243" s="46" t="s">
        <v>257</v>
      </c>
      <c r="F243" s="61" t="s">
        <v>290</v>
      </c>
      <c r="G243" s="46" t="s">
        <v>291</v>
      </c>
      <c r="H243" s="12" t="s">
        <v>252</v>
      </c>
    </row>
    <row r="244" spans="1:10" x14ac:dyDescent="0.25">
      <c r="A244" s="78" t="s">
        <v>161</v>
      </c>
      <c r="B244" s="99" t="s">
        <v>114</v>
      </c>
      <c r="C244" s="62"/>
      <c r="D244" s="49">
        <v>2018</v>
      </c>
      <c r="E244" s="49" t="s">
        <v>295</v>
      </c>
      <c r="F244" s="63">
        <v>2018</v>
      </c>
      <c r="G244" s="49">
        <v>2019</v>
      </c>
      <c r="H244" s="15" t="s">
        <v>292</v>
      </c>
    </row>
    <row r="245" spans="1:10" x14ac:dyDescent="0.25">
      <c r="A245" s="49">
        <v>1</v>
      </c>
      <c r="B245" s="91">
        <v>2</v>
      </c>
      <c r="C245" s="64">
        <v>3</v>
      </c>
      <c r="D245" s="49">
        <v>4</v>
      </c>
      <c r="E245" s="49">
        <v>5</v>
      </c>
      <c r="F245" s="49">
        <v>6</v>
      </c>
      <c r="G245" s="49">
        <v>7</v>
      </c>
      <c r="H245" s="8">
        <v>8</v>
      </c>
    </row>
    <row r="246" spans="1:10" x14ac:dyDescent="0.25">
      <c r="A246" s="35"/>
      <c r="B246" s="92" t="s">
        <v>61</v>
      </c>
      <c r="C246" s="65"/>
      <c r="D246" s="66">
        <f t="shared" ref="D246:G246" si="260">D247</f>
        <v>646247</v>
      </c>
      <c r="E246" s="66">
        <f t="shared" si="260"/>
        <v>327886</v>
      </c>
      <c r="F246" s="66">
        <f t="shared" si="260"/>
        <v>587475</v>
      </c>
      <c r="G246" s="66">
        <f t="shared" si="260"/>
        <v>559333</v>
      </c>
      <c r="H246" s="2">
        <f t="shared" ref="H246:H291" si="261">G246/D246*100</f>
        <v>86.550962712399439</v>
      </c>
    </row>
    <row r="247" spans="1:10" x14ac:dyDescent="0.25">
      <c r="A247" s="87">
        <v>41</v>
      </c>
      <c r="B247" s="93">
        <v>410000</v>
      </c>
      <c r="C247" s="33" t="s">
        <v>71</v>
      </c>
      <c r="D247" s="34">
        <f t="shared" ref="D247:G247" si="262">D248+D259</f>
        <v>646247</v>
      </c>
      <c r="E247" s="34">
        <f t="shared" ref="E247" si="263">E248+E259</f>
        <v>327886</v>
      </c>
      <c r="F247" s="34">
        <f t="shared" si="262"/>
        <v>587475</v>
      </c>
      <c r="G247" s="34">
        <f t="shared" si="262"/>
        <v>559333</v>
      </c>
      <c r="H247" s="2">
        <f t="shared" si="261"/>
        <v>86.550962712399439</v>
      </c>
    </row>
    <row r="248" spans="1:10" x14ac:dyDescent="0.25">
      <c r="A248" s="87">
        <v>412000</v>
      </c>
      <c r="B248" s="93">
        <v>412000</v>
      </c>
      <c r="C248" s="33" t="s">
        <v>74</v>
      </c>
      <c r="D248" s="34">
        <f t="shared" ref="D248:G248" si="264">D249+D250+D251+D252+D253</f>
        <v>646247</v>
      </c>
      <c r="E248" s="34">
        <f t="shared" ref="E248" si="265">E249+E250+E251+E252+E253</f>
        <v>327886</v>
      </c>
      <c r="F248" s="34">
        <f t="shared" si="264"/>
        <v>587475</v>
      </c>
      <c r="G248" s="34">
        <f t="shared" si="264"/>
        <v>559333</v>
      </c>
      <c r="H248" s="2">
        <f t="shared" si="261"/>
        <v>86.550962712399439</v>
      </c>
    </row>
    <row r="249" spans="1:10" x14ac:dyDescent="0.25">
      <c r="A249" s="35">
        <v>412200</v>
      </c>
      <c r="B249" s="94">
        <v>412200</v>
      </c>
      <c r="C249" s="35" t="s">
        <v>245</v>
      </c>
      <c r="D249" s="53">
        <v>7000</v>
      </c>
      <c r="E249" s="53">
        <v>819</v>
      </c>
      <c r="F249" s="53">
        <v>7000</v>
      </c>
      <c r="G249" s="53">
        <v>7000</v>
      </c>
      <c r="H249" s="2">
        <f t="shared" si="261"/>
        <v>100</v>
      </c>
    </row>
    <row r="250" spans="1:10" x14ac:dyDescent="0.25">
      <c r="A250" s="35">
        <v>412500</v>
      </c>
      <c r="B250" s="94">
        <v>412500</v>
      </c>
      <c r="C250" s="35" t="s">
        <v>247</v>
      </c>
      <c r="D250" s="53">
        <v>92680</v>
      </c>
      <c r="E250" s="53">
        <v>25431</v>
      </c>
      <c r="F250" s="53">
        <v>33908</v>
      </c>
      <c r="G250" s="53">
        <v>34000</v>
      </c>
      <c r="H250" s="2">
        <f t="shared" si="261"/>
        <v>36.685369011653002</v>
      </c>
    </row>
    <row r="251" spans="1:10" x14ac:dyDescent="0.25">
      <c r="A251" s="35">
        <v>412700</v>
      </c>
      <c r="B251" s="94">
        <v>412700</v>
      </c>
      <c r="C251" s="35" t="s">
        <v>246</v>
      </c>
      <c r="D251" s="53">
        <v>5000</v>
      </c>
      <c r="E251" s="53">
        <v>3302</v>
      </c>
      <c r="F251" s="53">
        <v>5000</v>
      </c>
      <c r="G251" s="53">
        <v>5000</v>
      </c>
      <c r="H251" s="2">
        <f t="shared" si="261"/>
        <v>100</v>
      </c>
    </row>
    <row r="252" spans="1:10" x14ac:dyDescent="0.25">
      <c r="A252" s="35">
        <v>412800</v>
      </c>
      <c r="B252" s="94">
        <v>412800</v>
      </c>
      <c r="C252" s="35" t="s">
        <v>248</v>
      </c>
      <c r="D252" s="53">
        <v>332733</v>
      </c>
      <c r="E252" s="53">
        <v>156496</v>
      </c>
      <c r="F252" s="53">
        <v>332733</v>
      </c>
      <c r="G252" s="53">
        <v>332733</v>
      </c>
      <c r="H252" s="2">
        <f t="shared" si="261"/>
        <v>100</v>
      </c>
    </row>
    <row r="253" spans="1:10" x14ac:dyDescent="0.25">
      <c r="A253" s="35">
        <v>412900</v>
      </c>
      <c r="B253" s="95">
        <v>412900</v>
      </c>
      <c r="C253" s="35" t="s">
        <v>126</v>
      </c>
      <c r="D253" s="34">
        <f t="shared" ref="D253:G253" si="266">D254+D255+D256+D257+D258</f>
        <v>208834</v>
      </c>
      <c r="E253" s="34">
        <f t="shared" ref="E253" si="267">E254+E255+E256+E257+E258</f>
        <v>141838</v>
      </c>
      <c r="F253" s="34">
        <f t="shared" si="266"/>
        <v>208834</v>
      </c>
      <c r="G253" s="34">
        <f t="shared" si="266"/>
        <v>180600</v>
      </c>
      <c r="H253" s="2">
        <f t="shared" si="261"/>
        <v>86.480170853405099</v>
      </c>
    </row>
    <row r="254" spans="1:10" x14ac:dyDescent="0.25">
      <c r="A254" s="35">
        <v>412900</v>
      </c>
      <c r="B254" s="95">
        <v>412900</v>
      </c>
      <c r="C254" s="35" t="s">
        <v>222</v>
      </c>
      <c r="D254" s="54">
        <v>135000</v>
      </c>
      <c r="E254" s="54">
        <v>99184</v>
      </c>
      <c r="F254" s="54">
        <v>135000</v>
      </c>
      <c r="G254" s="54">
        <v>135000</v>
      </c>
      <c r="H254" s="2">
        <f t="shared" si="261"/>
        <v>100</v>
      </c>
    </row>
    <row r="255" spans="1:10" x14ac:dyDescent="0.25">
      <c r="A255" s="35">
        <v>412900</v>
      </c>
      <c r="B255" s="95">
        <v>412900</v>
      </c>
      <c r="C255" s="35" t="s">
        <v>223</v>
      </c>
      <c r="D255" s="54">
        <v>25334</v>
      </c>
      <c r="E255" s="54">
        <v>19050</v>
      </c>
      <c r="F255" s="54">
        <v>25334</v>
      </c>
      <c r="G255" s="54">
        <v>7100</v>
      </c>
      <c r="H255" s="2">
        <f t="shared" si="261"/>
        <v>28.025578274255942</v>
      </c>
    </row>
    <row r="256" spans="1:10" x14ac:dyDescent="0.25">
      <c r="A256" s="35">
        <v>412900</v>
      </c>
      <c r="B256" s="95">
        <v>412900</v>
      </c>
      <c r="C256" s="35" t="s">
        <v>224</v>
      </c>
      <c r="D256" s="54">
        <v>40000</v>
      </c>
      <c r="E256" s="54">
        <v>17164</v>
      </c>
      <c r="F256" s="54">
        <v>40000</v>
      </c>
      <c r="G256" s="54">
        <v>30000</v>
      </c>
      <c r="H256" s="2">
        <f t="shared" si="261"/>
        <v>75</v>
      </c>
    </row>
    <row r="257" spans="1:13" x14ac:dyDescent="0.25">
      <c r="A257" s="35">
        <v>412900</v>
      </c>
      <c r="B257" s="95">
        <v>412900</v>
      </c>
      <c r="C257" s="35" t="s">
        <v>225</v>
      </c>
      <c r="D257" s="53">
        <v>8000</v>
      </c>
      <c r="E257" s="53">
        <v>5940</v>
      </c>
      <c r="F257" s="53">
        <v>8000</v>
      </c>
      <c r="G257" s="53">
        <v>8000</v>
      </c>
      <c r="H257" s="2">
        <f t="shared" si="261"/>
        <v>100</v>
      </c>
    </row>
    <row r="258" spans="1:13" x14ac:dyDescent="0.25">
      <c r="A258" s="35">
        <v>412900</v>
      </c>
      <c r="B258" s="95">
        <v>412900</v>
      </c>
      <c r="C258" s="35" t="s">
        <v>249</v>
      </c>
      <c r="D258" s="53">
        <v>500</v>
      </c>
      <c r="E258" s="53">
        <v>500</v>
      </c>
      <c r="F258" s="53">
        <v>500</v>
      </c>
      <c r="G258" s="53">
        <v>500</v>
      </c>
      <c r="H258" s="2">
        <f t="shared" si="261"/>
        <v>100</v>
      </c>
    </row>
    <row r="259" spans="1:13" x14ac:dyDescent="0.25">
      <c r="A259" s="87">
        <v>415000</v>
      </c>
      <c r="B259" s="100">
        <v>415000</v>
      </c>
      <c r="C259" s="33" t="s">
        <v>12</v>
      </c>
      <c r="D259" s="39">
        <f t="shared" ref="D259:G259" si="268">D260</f>
        <v>0</v>
      </c>
      <c r="E259" s="39">
        <f t="shared" si="268"/>
        <v>0</v>
      </c>
      <c r="F259" s="39">
        <f t="shared" si="268"/>
        <v>0</v>
      </c>
      <c r="G259" s="39">
        <f t="shared" si="268"/>
        <v>0</v>
      </c>
      <c r="H259" s="2"/>
    </row>
    <row r="260" spans="1:13" x14ac:dyDescent="0.25">
      <c r="A260" s="35">
        <v>415200</v>
      </c>
      <c r="B260" s="95">
        <v>415200</v>
      </c>
      <c r="C260" s="35" t="s">
        <v>12</v>
      </c>
      <c r="D260" s="53">
        <v>0</v>
      </c>
      <c r="E260" s="53">
        <v>0</v>
      </c>
      <c r="F260" s="53">
        <v>0</v>
      </c>
      <c r="G260" s="53">
        <v>0</v>
      </c>
      <c r="H260" s="2"/>
    </row>
    <row r="261" spans="1:13" x14ac:dyDescent="0.25">
      <c r="A261" s="35"/>
      <c r="B261" s="43" t="s">
        <v>83</v>
      </c>
      <c r="C261" s="69"/>
      <c r="D261" s="39">
        <f t="shared" ref="D261:G261" si="269">D262</f>
        <v>3993016</v>
      </c>
      <c r="E261" s="39">
        <f t="shared" si="269"/>
        <v>73849</v>
      </c>
      <c r="F261" s="39">
        <f t="shared" si="269"/>
        <v>4101191.8</v>
      </c>
      <c r="G261" s="39">
        <f t="shared" si="269"/>
        <v>1165744.32</v>
      </c>
      <c r="H261" s="2">
        <f t="shared" si="261"/>
        <v>29.194581739717552</v>
      </c>
    </row>
    <row r="262" spans="1:13" x14ac:dyDescent="0.25">
      <c r="A262" s="87">
        <v>51</v>
      </c>
      <c r="B262" s="100">
        <v>510000</v>
      </c>
      <c r="C262" s="33" t="s">
        <v>92</v>
      </c>
      <c r="D262" s="39">
        <f>D263+D285</f>
        <v>3993016</v>
      </c>
      <c r="E262" s="39">
        <f>E263+E285</f>
        <v>73849</v>
      </c>
      <c r="F262" s="39">
        <f>F263+F285</f>
        <v>4101191.8</v>
      </c>
      <c r="G262" s="39">
        <f>G263+G285</f>
        <v>1165744.32</v>
      </c>
      <c r="H262" s="2">
        <f t="shared" si="261"/>
        <v>29.194581739717552</v>
      </c>
    </row>
    <row r="263" spans="1:13" x14ac:dyDescent="0.25">
      <c r="A263" s="87">
        <v>511000</v>
      </c>
      <c r="B263" s="100">
        <v>511000</v>
      </c>
      <c r="C263" s="33" t="s">
        <v>31</v>
      </c>
      <c r="D263" s="39">
        <f>D264+D276+D280+D283</f>
        <v>3993016</v>
      </c>
      <c r="E263" s="39">
        <f>E264+E276+E280+E283</f>
        <v>73849</v>
      </c>
      <c r="F263" s="39">
        <f>F264+F276+F280+F283</f>
        <v>4101191.8</v>
      </c>
      <c r="G263" s="39">
        <f>G264+G276+G280+G283</f>
        <v>1165744.32</v>
      </c>
      <c r="H263" s="2">
        <f t="shared" si="261"/>
        <v>29.194581739717552</v>
      </c>
    </row>
    <row r="264" spans="1:13" x14ac:dyDescent="0.25">
      <c r="A264" s="33">
        <v>511100</v>
      </c>
      <c r="B264" s="101">
        <v>511100</v>
      </c>
      <c r="C264" s="33" t="s">
        <v>128</v>
      </c>
      <c r="D264" s="39">
        <f>D265+D266+D267+D269+D270+D271+D272+D273+D274+D275+D268</f>
        <v>2384689</v>
      </c>
      <c r="E264" s="39">
        <f t="shared" ref="E264:G264" si="270">E265+E266+E267+E269+E270+E271+E272+E273+E274+E275+E268</f>
        <v>64721</v>
      </c>
      <c r="F264" s="39">
        <f t="shared" si="270"/>
        <v>2492864.7999999998</v>
      </c>
      <c r="G264" s="39">
        <f t="shared" si="270"/>
        <v>1115744.32</v>
      </c>
      <c r="H264" s="2">
        <f t="shared" si="261"/>
        <v>46.787833549783642</v>
      </c>
    </row>
    <row r="265" spans="1:13" x14ac:dyDescent="0.25">
      <c r="A265" s="35">
        <v>511100</v>
      </c>
      <c r="B265" s="95">
        <v>511100</v>
      </c>
      <c r="C265" s="35" t="s">
        <v>296</v>
      </c>
      <c r="D265" s="53">
        <v>49791</v>
      </c>
      <c r="E265" s="53">
        <v>3577</v>
      </c>
      <c r="F265" s="53">
        <v>49791</v>
      </c>
      <c r="G265" s="53">
        <v>143786</v>
      </c>
      <c r="H265" s="2">
        <f t="shared" si="261"/>
        <v>288.77909662388788</v>
      </c>
    </row>
    <row r="266" spans="1:13" x14ac:dyDescent="0.25">
      <c r="A266" s="35">
        <v>511100</v>
      </c>
      <c r="B266" s="95">
        <v>511100</v>
      </c>
      <c r="C266" s="35" t="s">
        <v>221</v>
      </c>
      <c r="D266" s="53">
        <v>1200</v>
      </c>
      <c r="E266" s="53">
        <v>1200</v>
      </c>
      <c r="F266" s="53">
        <v>1200</v>
      </c>
      <c r="G266" s="53"/>
      <c r="H266" s="2">
        <f t="shared" si="261"/>
        <v>0</v>
      </c>
    </row>
    <row r="267" spans="1:13" x14ac:dyDescent="0.25">
      <c r="A267" s="35">
        <v>511100</v>
      </c>
      <c r="B267" s="95">
        <v>511100</v>
      </c>
      <c r="C267" s="35" t="s">
        <v>286</v>
      </c>
      <c r="D267" s="53">
        <v>226000</v>
      </c>
      <c r="E267" s="53">
        <v>33559</v>
      </c>
      <c r="F267" s="53">
        <v>226000</v>
      </c>
      <c r="G267" s="53"/>
      <c r="H267" s="2">
        <f t="shared" si="261"/>
        <v>0</v>
      </c>
    </row>
    <row r="268" spans="1:13" x14ac:dyDescent="0.25">
      <c r="A268" s="35">
        <v>511100</v>
      </c>
      <c r="B268" s="95">
        <v>511100</v>
      </c>
      <c r="C268" s="35" t="s">
        <v>279</v>
      </c>
      <c r="D268" s="53">
        <v>108740</v>
      </c>
      <c r="E268" s="53">
        <v>1770</v>
      </c>
      <c r="F268" s="53">
        <v>108740</v>
      </c>
      <c r="G268" s="53"/>
      <c r="H268" s="2">
        <f t="shared" si="261"/>
        <v>0</v>
      </c>
    </row>
    <row r="269" spans="1:13" x14ac:dyDescent="0.25">
      <c r="A269" s="35">
        <v>511100</v>
      </c>
      <c r="B269" s="95">
        <v>511100</v>
      </c>
      <c r="C269" s="35" t="s">
        <v>219</v>
      </c>
      <c r="D269" s="53">
        <v>329587</v>
      </c>
      <c r="E269" s="53"/>
      <c r="F269" s="53">
        <v>437762.8</v>
      </c>
      <c r="G269" s="53">
        <v>545313.53</v>
      </c>
      <c r="H269" s="2">
        <f t="shared" si="261"/>
        <v>165.45359191958423</v>
      </c>
    </row>
    <row r="270" spans="1:13" x14ac:dyDescent="0.25">
      <c r="A270" s="35">
        <v>511100</v>
      </c>
      <c r="B270" s="95">
        <v>511100</v>
      </c>
      <c r="C270" s="35" t="s">
        <v>220</v>
      </c>
      <c r="D270" s="53">
        <v>197068</v>
      </c>
      <c r="E270" s="53"/>
      <c r="F270" s="53">
        <v>197068</v>
      </c>
      <c r="G270" s="53">
        <v>234548.79</v>
      </c>
      <c r="H270" s="2">
        <f t="shared" si="261"/>
        <v>119.01921671707227</v>
      </c>
    </row>
    <row r="271" spans="1:13" x14ac:dyDescent="0.25">
      <c r="A271" s="35">
        <v>511100</v>
      </c>
      <c r="B271" s="95">
        <v>511100</v>
      </c>
      <c r="C271" s="35" t="s">
        <v>269</v>
      </c>
      <c r="D271" s="53">
        <v>48695</v>
      </c>
      <c r="E271" s="53"/>
      <c r="F271" s="53">
        <v>48695</v>
      </c>
      <c r="G271" s="53"/>
      <c r="H271" s="2">
        <f t="shared" si="261"/>
        <v>0</v>
      </c>
      <c r="J271" s="6"/>
      <c r="K271" s="6"/>
      <c r="L271" s="6"/>
      <c r="M271" s="6"/>
    </row>
    <row r="272" spans="1:13" x14ac:dyDescent="0.25">
      <c r="A272" s="35">
        <v>511100</v>
      </c>
      <c r="B272" s="95">
        <v>511100</v>
      </c>
      <c r="C272" s="35" t="s">
        <v>260</v>
      </c>
      <c r="D272" s="53">
        <v>353776</v>
      </c>
      <c r="E272" s="53">
        <v>9735</v>
      </c>
      <c r="F272" s="53">
        <v>353776</v>
      </c>
      <c r="G272" s="53">
        <v>192096</v>
      </c>
      <c r="H272" s="2">
        <f t="shared" si="261"/>
        <v>54.298765320428743</v>
      </c>
      <c r="I272" s="25"/>
      <c r="J272" s="26"/>
      <c r="K272" s="6"/>
      <c r="L272" s="6"/>
      <c r="M272" s="6"/>
    </row>
    <row r="273" spans="1:13" x14ac:dyDescent="0.25">
      <c r="A273" s="35">
        <v>511100</v>
      </c>
      <c r="B273" s="95">
        <v>511100</v>
      </c>
      <c r="C273" s="35" t="s">
        <v>278</v>
      </c>
      <c r="D273" s="53">
        <v>415000</v>
      </c>
      <c r="E273" s="53">
        <v>13517</v>
      </c>
      <c r="F273" s="53">
        <v>415000</v>
      </c>
      <c r="G273" s="53"/>
      <c r="H273" s="2">
        <f t="shared" si="261"/>
        <v>0</v>
      </c>
      <c r="J273" s="6"/>
      <c r="K273" s="6"/>
      <c r="L273" s="6"/>
      <c r="M273" s="6"/>
    </row>
    <row r="274" spans="1:13" x14ac:dyDescent="0.25">
      <c r="A274" s="35">
        <v>511100</v>
      </c>
      <c r="B274" s="95">
        <v>511100</v>
      </c>
      <c r="C274" s="35" t="s">
        <v>277</v>
      </c>
      <c r="D274" s="53">
        <v>328115</v>
      </c>
      <c r="E274" s="53"/>
      <c r="F274" s="53">
        <v>328115</v>
      </c>
      <c r="G274" s="53"/>
      <c r="H274" s="2">
        <f t="shared" si="261"/>
        <v>0</v>
      </c>
      <c r="J274" s="6"/>
      <c r="K274" s="6"/>
      <c r="L274" s="6"/>
      <c r="M274" s="6"/>
    </row>
    <row r="275" spans="1:13" x14ac:dyDescent="0.25">
      <c r="A275" s="35">
        <v>511100</v>
      </c>
      <c r="B275" s="35">
        <v>511100</v>
      </c>
      <c r="C275" s="35" t="s">
        <v>289</v>
      </c>
      <c r="D275" s="53">
        <v>326717</v>
      </c>
      <c r="E275" s="53">
        <v>1363</v>
      </c>
      <c r="F275" s="53">
        <v>326717</v>
      </c>
      <c r="G275" s="53"/>
      <c r="H275" s="2">
        <f t="shared" si="261"/>
        <v>0</v>
      </c>
      <c r="J275" s="6"/>
      <c r="K275" s="6"/>
      <c r="L275" s="6"/>
      <c r="M275" s="6"/>
    </row>
    <row r="276" spans="1:13" x14ac:dyDescent="0.25">
      <c r="A276" s="33">
        <v>511200</v>
      </c>
      <c r="B276" s="101">
        <v>511200</v>
      </c>
      <c r="C276" s="33" t="s">
        <v>94</v>
      </c>
      <c r="D276" s="34">
        <f>D277+D278+D279</f>
        <v>1368092</v>
      </c>
      <c r="E276" s="34">
        <f t="shared" ref="E276" si="271">E277+E278+E279</f>
        <v>4196</v>
      </c>
      <c r="F276" s="34">
        <f t="shared" ref="F276:G276" si="272">F277+F278+F279</f>
        <v>1368092</v>
      </c>
      <c r="G276" s="34">
        <f t="shared" si="272"/>
        <v>0</v>
      </c>
      <c r="H276" s="2">
        <f t="shared" si="261"/>
        <v>0</v>
      </c>
      <c r="J276" s="6"/>
      <c r="K276" s="6"/>
      <c r="L276" s="6"/>
      <c r="M276" s="6"/>
    </row>
    <row r="277" spans="1:13" x14ac:dyDescent="0.25">
      <c r="A277" s="35">
        <v>511200</v>
      </c>
      <c r="B277" s="95">
        <v>511200</v>
      </c>
      <c r="C277" s="35" t="s">
        <v>281</v>
      </c>
      <c r="D277" s="53">
        <v>4196</v>
      </c>
      <c r="E277" s="53">
        <v>4196</v>
      </c>
      <c r="F277" s="53">
        <v>4196</v>
      </c>
      <c r="G277" s="53"/>
      <c r="H277" s="2">
        <f t="shared" si="261"/>
        <v>0</v>
      </c>
    </row>
    <row r="278" spans="1:13" x14ac:dyDescent="0.25">
      <c r="A278" s="35">
        <v>511200</v>
      </c>
      <c r="B278" s="95">
        <v>511200</v>
      </c>
      <c r="C278" s="35" t="s">
        <v>280</v>
      </c>
      <c r="D278" s="53">
        <v>1209088</v>
      </c>
      <c r="E278" s="53">
        <v>0</v>
      </c>
      <c r="F278" s="53">
        <v>1209088</v>
      </c>
      <c r="G278" s="53"/>
      <c r="H278" s="2">
        <f t="shared" si="261"/>
        <v>0</v>
      </c>
      <c r="I278" s="21"/>
    </row>
    <row r="279" spans="1:13" x14ac:dyDescent="0.25">
      <c r="A279" s="35">
        <v>511200</v>
      </c>
      <c r="B279" s="95"/>
      <c r="C279" s="35" t="s">
        <v>283</v>
      </c>
      <c r="D279" s="56">
        <v>154808</v>
      </c>
      <c r="E279" s="56">
        <v>0</v>
      </c>
      <c r="F279" s="56">
        <v>154808</v>
      </c>
      <c r="G279" s="56"/>
      <c r="H279" s="2">
        <f t="shared" si="261"/>
        <v>0</v>
      </c>
    </row>
    <row r="280" spans="1:13" x14ac:dyDescent="0.25">
      <c r="A280" s="33">
        <v>511300</v>
      </c>
      <c r="B280" s="101">
        <v>511300</v>
      </c>
      <c r="C280" s="33" t="s">
        <v>276</v>
      </c>
      <c r="D280" s="39">
        <f t="shared" ref="D280:G280" si="273">D281+D282</f>
        <v>153235</v>
      </c>
      <c r="E280" s="39">
        <f t="shared" ref="E280" si="274">E281+E282</f>
        <v>1537</v>
      </c>
      <c r="F280" s="39">
        <f t="shared" si="273"/>
        <v>153235</v>
      </c>
      <c r="G280" s="39">
        <f t="shared" si="273"/>
        <v>0</v>
      </c>
      <c r="H280" s="2">
        <f t="shared" si="261"/>
        <v>0</v>
      </c>
    </row>
    <row r="281" spans="1:13" x14ac:dyDescent="0.25">
      <c r="A281" s="35">
        <v>511300</v>
      </c>
      <c r="B281" s="95">
        <v>511300</v>
      </c>
      <c r="C281" s="35" t="s">
        <v>276</v>
      </c>
      <c r="D281" s="54">
        <v>78524</v>
      </c>
      <c r="E281" s="54">
        <v>1537</v>
      </c>
      <c r="F281" s="54">
        <v>78524</v>
      </c>
      <c r="G281" s="54"/>
      <c r="H281" s="2">
        <f t="shared" si="261"/>
        <v>0</v>
      </c>
    </row>
    <row r="282" spans="1:13" x14ac:dyDescent="0.25">
      <c r="A282" s="35">
        <v>511300</v>
      </c>
      <c r="B282" s="95">
        <v>511300</v>
      </c>
      <c r="C282" s="35" t="s">
        <v>287</v>
      </c>
      <c r="D282" s="56">
        <v>74711</v>
      </c>
      <c r="E282" s="56">
        <v>0</v>
      </c>
      <c r="F282" s="56">
        <v>74711</v>
      </c>
      <c r="G282" s="56"/>
      <c r="H282" s="2">
        <f t="shared" si="261"/>
        <v>0</v>
      </c>
    </row>
    <row r="283" spans="1:13" x14ac:dyDescent="0.25">
      <c r="A283" s="33">
        <v>511700</v>
      </c>
      <c r="B283" s="101">
        <v>511700</v>
      </c>
      <c r="C283" s="33" t="s">
        <v>96</v>
      </c>
      <c r="D283" s="34">
        <f t="shared" ref="D283:G283" si="275">D284</f>
        <v>87000</v>
      </c>
      <c r="E283" s="34">
        <f t="shared" si="275"/>
        <v>3395</v>
      </c>
      <c r="F283" s="34">
        <f t="shared" si="275"/>
        <v>87000</v>
      </c>
      <c r="G283" s="34">
        <f t="shared" si="275"/>
        <v>50000</v>
      </c>
      <c r="H283" s="2">
        <f t="shared" si="261"/>
        <v>57.47126436781609</v>
      </c>
    </row>
    <row r="284" spans="1:13" x14ac:dyDescent="0.25">
      <c r="A284" s="35">
        <v>511700</v>
      </c>
      <c r="B284" s="95">
        <v>511700</v>
      </c>
      <c r="C284" s="35" t="s">
        <v>284</v>
      </c>
      <c r="D284" s="53">
        <v>87000</v>
      </c>
      <c r="E284" s="53">
        <v>3395</v>
      </c>
      <c r="F284" s="53">
        <v>87000</v>
      </c>
      <c r="G284" s="53">
        <v>50000</v>
      </c>
      <c r="H284" s="2">
        <f t="shared" si="261"/>
        <v>57.47126436781609</v>
      </c>
    </row>
    <row r="285" spans="1:13" x14ac:dyDescent="0.25">
      <c r="A285" s="87">
        <v>513000</v>
      </c>
      <c r="B285" s="102">
        <v>513000</v>
      </c>
      <c r="C285" s="33" t="s">
        <v>32</v>
      </c>
      <c r="D285" s="39">
        <f t="shared" ref="D285:G285" si="276">D286</f>
        <v>0</v>
      </c>
      <c r="E285" s="39">
        <f t="shared" si="276"/>
        <v>0</v>
      </c>
      <c r="F285" s="39">
        <f t="shared" si="276"/>
        <v>0</v>
      </c>
      <c r="G285" s="39">
        <f t="shared" si="276"/>
        <v>0</v>
      </c>
      <c r="H285" s="2"/>
    </row>
    <row r="286" spans="1:13" x14ac:dyDescent="0.25">
      <c r="A286" s="35">
        <v>513600</v>
      </c>
      <c r="B286" s="103">
        <v>513600</v>
      </c>
      <c r="C286" s="35" t="s">
        <v>127</v>
      </c>
      <c r="D286" s="53">
        <v>0</v>
      </c>
      <c r="E286" s="53">
        <v>0</v>
      </c>
      <c r="F286" s="53">
        <v>0</v>
      </c>
      <c r="G286" s="53">
        <v>0</v>
      </c>
      <c r="H286" s="2"/>
    </row>
    <row r="287" spans="1:13" x14ac:dyDescent="0.25">
      <c r="A287" s="87">
        <v>63</v>
      </c>
      <c r="B287" s="103"/>
      <c r="C287" s="33" t="s">
        <v>188</v>
      </c>
      <c r="D287" s="34">
        <f t="shared" ref="D287:G288" si="277">D288</f>
        <v>227756</v>
      </c>
      <c r="E287" s="34">
        <f t="shared" si="277"/>
        <v>101680</v>
      </c>
      <c r="F287" s="34">
        <f t="shared" si="277"/>
        <v>227756</v>
      </c>
      <c r="G287" s="34">
        <f t="shared" si="277"/>
        <v>0</v>
      </c>
      <c r="H287" s="2">
        <f t="shared" si="261"/>
        <v>0</v>
      </c>
    </row>
    <row r="288" spans="1:13" x14ac:dyDescent="0.25">
      <c r="A288" s="87">
        <v>631000</v>
      </c>
      <c r="B288" s="102">
        <v>517000</v>
      </c>
      <c r="C288" s="33" t="s">
        <v>179</v>
      </c>
      <c r="D288" s="39">
        <f t="shared" si="277"/>
        <v>227756</v>
      </c>
      <c r="E288" s="39">
        <f t="shared" si="277"/>
        <v>101680</v>
      </c>
      <c r="F288" s="39">
        <f t="shared" si="277"/>
        <v>227756</v>
      </c>
      <c r="G288" s="39">
        <f t="shared" si="277"/>
        <v>0</v>
      </c>
      <c r="H288" s="2">
        <f t="shared" si="261"/>
        <v>0</v>
      </c>
    </row>
    <row r="289" spans="1:8" x14ac:dyDescent="0.25">
      <c r="A289" s="35">
        <v>631100</v>
      </c>
      <c r="B289" s="103">
        <v>517100</v>
      </c>
      <c r="C289" s="35" t="s">
        <v>34</v>
      </c>
      <c r="D289" s="53">
        <v>227756</v>
      </c>
      <c r="E289" s="53">
        <v>101680</v>
      </c>
      <c r="F289" s="53">
        <v>227756</v>
      </c>
      <c r="G289" s="53">
        <v>0</v>
      </c>
      <c r="H289" s="2">
        <f t="shared" si="261"/>
        <v>0</v>
      </c>
    </row>
    <row r="290" spans="1:8" x14ac:dyDescent="0.25">
      <c r="A290" s="35"/>
      <c r="B290" s="52"/>
      <c r="C290" s="33" t="s">
        <v>97</v>
      </c>
      <c r="D290" s="34">
        <f>D246+D261</f>
        <v>4639263</v>
      </c>
      <c r="E290" s="34">
        <f>E246+E261</f>
        <v>401735</v>
      </c>
      <c r="F290" s="34">
        <f>F246+F261</f>
        <v>4688666.8</v>
      </c>
      <c r="G290" s="34">
        <f>G246+G261</f>
        <v>1725077.32</v>
      </c>
      <c r="H290" s="2">
        <f t="shared" si="261"/>
        <v>37.184296729890072</v>
      </c>
    </row>
    <row r="291" spans="1:8" x14ac:dyDescent="0.25">
      <c r="A291" s="35"/>
      <c r="B291" s="35"/>
      <c r="C291" s="33" t="s">
        <v>190</v>
      </c>
      <c r="D291" s="34">
        <f>D246+D261+D287</f>
        <v>4867019</v>
      </c>
      <c r="E291" s="34">
        <f>E246+E261+E287</f>
        <v>503415</v>
      </c>
      <c r="F291" s="34">
        <f>F246+F261+F287</f>
        <v>4916422.8</v>
      </c>
      <c r="G291" s="34">
        <f>G246+G261+G287</f>
        <v>1725077.32</v>
      </c>
      <c r="H291" s="2">
        <f t="shared" si="261"/>
        <v>35.444228181562472</v>
      </c>
    </row>
    <row r="292" spans="1:8" x14ac:dyDescent="0.25">
      <c r="A292" s="44"/>
      <c r="B292" s="44"/>
      <c r="C292" s="57"/>
      <c r="D292" s="42"/>
      <c r="E292" s="42"/>
      <c r="F292" s="42"/>
      <c r="G292" s="42"/>
      <c r="H292" s="3"/>
    </row>
    <row r="293" spans="1:8" x14ac:dyDescent="0.25">
      <c r="A293" s="44"/>
      <c r="B293" s="75">
        <v>2</v>
      </c>
      <c r="C293" s="43" t="s">
        <v>117</v>
      </c>
      <c r="D293" s="44"/>
      <c r="E293" s="44"/>
      <c r="F293" s="44"/>
      <c r="G293" s="44"/>
      <c r="H293" s="6"/>
    </row>
    <row r="294" spans="1:8" x14ac:dyDescent="0.25">
      <c r="A294" s="89" t="s">
        <v>159</v>
      </c>
      <c r="B294" s="98" t="s">
        <v>113</v>
      </c>
      <c r="C294" s="59" t="s">
        <v>116</v>
      </c>
      <c r="D294" s="46" t="s">
        <v>271</v>
      </c>
      <c r="E294" s="46" t="s">
        <v>257</v>
      </c>
      <c r="F294" s="61" t="s">
        <v>290</v>
      </c>
      <c r="G294" s="46" t="s">
        <v>291</v>
      </c>
      <c r="H294" s="12" t="s">
        <v>252</v>
      </c>
    </row>
    <row r="295" spans="1:8" x14ac:dyDescent="0.25">
      <c r="A295" s="78" t="s">
        <v>161</v>
      </c>
      <c r="B295" s="99" t="s">
        <v>114</v>
      </c>
      <c r="C295" s="62"/>
      <c r="D295" s="49">
        <v>2018</v>
      </c>
      <c r="E295" s="49" t="s">
        <v>295</v>
      </c>
      <c r="F295" s="63">
        <v>2018</v>
      </c>
      <c r="G295" s="49">
        <v>2019</v>
      </c>
      <c r="H295" s="15" t="s">
        <v>292</v>
      </c>
    </row>
    <row r="296" spans="1:8" x14ac:dyDescent="0.25">
      <c r="A296" s="49">
        <v>1</v>
      </c>
      <c r="B296" s="91">
        <v>2</v>
      </c>
      <c r="C296" s="64">
        <v>3</v>
      </c>
      <c r="D296" s="49">
        <v>4</v>
      </c>
      <c r="E296" s="49">
        <v>5</v>
      </c>
      <c r="F296" s="49">
        <v>6</v>
      </c>
      <c r="G296" s="49">
        <v>7</v>
      </c>
      <c r="H296" s="8">
        <v>8</v>
      </c>
    </row>
    <row r="297" spans="1:8" x14ac:dyDescent="0.25">
      <c r="A297" s="35"/>
      <c r="B297" s="97" t="s">
        <v>61</v>
      </c>
      <c r="C297" s="33"/>
      <c r="D297" s="34">
        <f t="shared" ref="D297:G298" si="278">D298</f>
        <v>29000</v>
      </c>
      <c r="E297" s="34">
        <f t="shared" si="278"/>
        <v>18750</v>
      </c>
      <c r="F297" s="34">
        <f t="shared" si="278"/>
        <v>29000</v>
      </c>
      <c r="G297" s="34">
        <f t="shared" si="278"/>
        <v>26000</v>
      </c>
      <c r="H297" s="2">
        <f t="shared" ref="H297:H302" si="279">G297/D297*100</f>
        <v>89.65517241379311</v>
      </c>
    </row>
    <row r="298" spans="1:8" x14ac:dyDescent="0.25">
      <c r="A298" s="87">
        <v>41</v>
      </c>
      <c r="B298" s="93">
        <v>410000</v>
      </c>
      <c r="C298" s="33" t="s">
        <v>71</v>
      </c>
      <c r="D298" s="34">
        <f t="shared" si="278"/>
        <v>29000</v>
      </c>
      <c r="E298" s="34">
        <f t="shared" si="278"/>
        <v>18750</v>
      </c>
      <c r="F298" s="34">
        <f t="shared" si="278"/>
        <v>29000</v>
      </c>
      <c r="G298" s="34">
        <f t="shared" si="278"/>
        <v>26000</v>
      </c>
      <c r="H298" s="2">
        <f t="shared" si="279"/>
        <v>89.65517241379311</v>
      </c>
    </row>
    <row r="299" spans="1:8" x14ac:dyDescent="0.25">
      <c r="A299" s="87">
        <v>412000</v>
      </c>
      <c r="B299" s="93">
        <v>412000</v>
      </c>
      <c r="C299" s="33" t="s">
        <v>74</v>
      </c>
      <c r="D299" s="34">
        <f t="shared" ref="D299:G299" si="280">D300+D301</f>
        <v>29000</v>
      </c>
      <c r="E299" s="34">
        <f t="shared" ref="E299" si="281">E300+E301</f>
        <v>18750</v>
      </c>
      <c r="F299" s="34">
        <f t="shared" si="280"/>
        <v>29000</v>
      </c>
      <c r="G299" s="34">
        <f t="shared" si="280"/>
        <v>26000</v>
      </c>
      <c r="H299" s="2">
        <f t="shared" si="279"/>
        <v>89.65517241379311</v>
      </c>
    </row>
    <row r="300" spans="1:8" x14ac:dyDescent="0.25">
      <c r="A300" s="35">
        <v>412700</v>
      </c>
      <c r="B300" s="94">
        <v>412700</v>
      </c>
      <c r="C300" s="35" t="s">
        <v>244</v>
      </c>
      <c r="D300" s="53">
        <v>13000</v>
      </c>
      <c r="E300" s="53">
        <v>8777</v>
      </c>
      <c r="F300" s="53">
        <v>13000</v>
      </c>
      <c r="G300" s="53">
        <v>13000</v>
      </c>
      <c r="H300" s="2">
        <f t="shared" si="279"/>
        <v>100</v>
      </c>
    </row>
    <row r="301" spans="1:8" x14ac:dyDescent="0.25">
      <c r="A301" s="35">
        <v>412900</v>
      </c>
      <c r="B301" s="95">
        <v>412900</v>
      </c>
      <c r="C301" s="35" t="s">
        <v>243</v>
      </c>
      <c r="D301" s="53">
        <v>16000</v>
      </c>
      <c r="E301" s="53">
        <v>9973</v>
      </c>
      <c r="F301" s="53">
        <v>16000</v>
      </c>
      <c r="G301" s="53">
        <v>13000</v>
      </c>
      <c r="H301" s="2">
        <f t="shared" si="279"/>
        <v>81.25</v>
      </c>
    </row>
    <row r="302" spans="1:8" x14ac:dyDescent="0.25">
      <c r="A302" s="35"/>
      <c r="B302" s="52"/>
      <c r="C302" s="33" t="s">
        <v>97</v>
      </c>
      <c r="D302" s="34">
        <f t="shared" ref="D302:G302" si="282">D297</f>
        <v>29000</v>
      </c>
      <c r="E302" s="34">
        <f t="shared" ref="E302" si="283">E297</f>
        <v>18750</v>
      </c>
      <c r="F302" s="34">
        <f t="shared" si="282"/>
        <v>29000</v>
      </c>
      <c r="G302" s="34">
        <f t="shared" si="282"/>
        <v>26000</v>
      </c>
      <c r="H302" s="2">
        <f t="shared" si="279"/>
        <v>89.65517241379311</v>
      </c>
    </row>
    <row r="303" spans="1:8" x14ac:dyDescent="0.25">
      <c r="A303" s="44"/>
      <c r="B303" s="44"/>
      <c r="C303" s="57"/>
      <c r="D303" s="42"/>
      <c r="E303" s="42"/>
      <c r="F303" s="42"/>
      <c r="G303" s="42"/>
      <c r="H303" s="3"/>
    </row>
    <row r="304" spans="1:8" x14ac:dyDescent="0.25">
      <c r="A304" s="44"/>
      <c r="B304" s="44"/>
      <c r="C304" s="57"/>
      <c r="D304" s="42"/>
      <c r="E304" s="42"/>
      <c r="F304" s="42"/>
      <c r="G304" s="42"/>
      <c r="H304" s="3"/>
    </row>
    <row r="305" spans="1:8" x14ac:dyDescent="0.25">
      <c r="A305" s="44"/>
      <c r="B305" s="44"/>
      <c r="C305" s="57"/>
      <c r="D305" s="42"/>
      <c r="E305" s="42"/>
      <c r="F305" s="42"/>
      <c r="G305" s="42"/>
      <c r="H305" s="3"/>
    </row>
    <row r="306" spans="1:8" x14ac:dyDescent="0.25">
      <c r="A306" s="44"/>
      <c r="B306" s="44"/>
      <c r="C306" s="57"/>
      <c r="D306" s="42"/>
      <c r="E306" s="42"/>
      <c r="F306" s="42"/>
      <c r="G306" s="42"/>
      <c r="H306" s="3"/>
    </row>
    <row r="307" spans="1:8" x14ac:dyDescent="0.25">
      <c r="A307" s="44"/>
      <c r="B307" s="70">
        <v>4</v>
      </c>
      <c r="C307" s="43" t="s">
        <v>253</v>
      </c>
      <c r="D307" s="44"/>
      <c r="E307" s="44"/>
      <c r="F307" s="44"/>
      <c r="G307" s="44"/>
      <c r="H307" s="6"/>
    </row>
    <row r="308" spans="1:8" x14ac:dyDescent="0.25">
      <c r="A308" s="89" t="s">
        <v>162</v>
      </c>
      <c r="B308" s="98" t="s">
        <v>113</v>
      </c>
      <c r="C308" s="59" t="s">
        <v>116</v>
      </c>
      <c r="D308" s="46" t="s">
        <v>271</v>
      </c>
      <c r="E308" s="46" t="s">
        <v>257</v>
      </c>
      <c r="F308" s="61" t="s">
        <v>290</v>
      </c>
      <c r="G308" s="46" t="s">
        <v>291</v>
      </c>
      <c r="H308" s="12" t="s">
        <v>252</v>
      </c>
    </row>
    <row r="309" spans="1:8" x14ac:dyDescent="0.25">
      <c r="A309" s="78" t="s">
        <v>161</v>
      </c>
      <c r="B309" s="99" t="s">
        <v>114</v>
      </c>
      <c r="C309" s="62"/>
      <c r="D309" s="49">
        <v>2018</v>
      </c>
      <c r="E309" s="49" t="s">
        <v>295</v>
      </c>
      <c r="F309" s="63">
        <v>2018</v>
      </c>
      <c r="G309" s="49">
        <v>2019</v>
      </c>
      <c r="H309" s="15" t="s">
        <v>292</v>
      </c>
    </row>
    <row r="310" spans="1:8" x14ac:dyDescent="0.25">
      <c r="A310" s="49">
        <v>1</v>
      </c>
      <c r="B310" s="91">
        <v>2</v>
      </c>
      <c r="C310" s="64">
        <v>3</v>
      </c>
      <c r="D310" s="49">
        <v>4</v>
      </c>
      <c r="E310" s="49">
        <v>5</v>
      </c>
      <c r="F310" s="49">
        <v>6</v>
      </c>
      <c r="G310" s="49">
        <v>7</v>
      </c>
      <c r="H310" s="8">
        <v>8</v>
      </c>
    </row>
    <row r="311" spans="1:8" x14ac:dyDescent="0.25">
      <c r="A311" s="35"/>
      <c r="B311" s="97" t="s">
        <v>61</v>
      </c>
      <c r="C311" s="33"/>
      <c r="D311" s="34">
        <f t="shared" ref="D311:G311" si="284">D312</f>
        <v>1202567</v>
      </c>
      <c r="E311" s="34">
        <f t="shared" si="284"/>
        <v>858895</v>
      </c>
      <c r="F311" s="34">
        <f t="shared" si="284"/>
        <v>1202567</v>
      </c>
      <c r="G311" s="34">
        <f t="shared" si="284"/>
        <v>1202567</v>
      </c>
      <c r="H311" s="2">
        <f t="shared" ref="H311:H342" si="285">G311/D311*100</f>
        <v>100</v>
      </c>
    </row>
    <row r="312" spans="1:8" x14ac:dyDescent="0.25">
      <c r="A312" s="87">
        <v>41</v>
      </c>
      <c r="B312" s="93">
        <v>410000</v>
      </c>
      <c r="C312" s="33" t="s">
        <v>71</v>
      </c>
      <c r="D312" s="34">
        <f t="shared" ref="D312:G312" si="286">D313+D318+D327</f>
        <v>1202567</v>
      </c>
      <c r="E312" s="34">
        <f t="shared" ref="E312" si="287">E313+E318+E327</f>
        <v>858895</v>
      </c>
      <c r="F312" s="34">
        <f t="shared" si="286"/>
        <v>1202567</v>
      </c>
      <c r="G312" s="34">
        <f t="shared" si="286"/>
        <v>1202567</v>
      </c>
      <c r="H312" s="2">
        <f t="shared" si="285"/>
        <v>100</v>
      </c>
    </row>
    <row r="313" spans="1:8" x14ac:dyDescent="0.25">
      <c r="A313" s="87">
        <v>411000</v>
      </c>
      <c r="B313" s="93">
        <v>411000</v>
      </c>
      <c r="C313" s="33" t="s">
        <v>16</v>
      </c>
      <c r="D313" s="34">
        <f t="shared" ref="D313:G313" si="288">D314+D315+D316+D317</f>
        <v>1097867</v>
      </c>
      <c r="E313" s="34">
        <f t="shared" ref="E313" si="289">E314+E315+E316+E317</f>
        <v>785660</v>
      </c>
      <c r="F313" s="34">
        <f t="shared" si="288"/>
        <v>1097867</v>
      </c>
      <c r="G313" s="34">
        <f t="shared" si="288"/>
        <v>1097867</v>
      </c>
      <c r="H313" s="2">
        <f t="shared" si="285"/>
        <v>100</v>
      </c>
    </row>
    <row r="314" spans="1:8" x14ac:dyDescent="0.25">
      <c r="A314" s="35">
        <v>411100</v>
      </c>
      <c r="B314" s="94">
        <v>411100</v>
      </c>
      <c r="C314" s="35" t="s">
        <v>72</v>
      </c>
      <c r="D314" s="54">
        <v>911391</v>
      </c>
      <c r="E314" s="54">
        <v>676936</v>
      </c>
      <c r="F314" s="54">
        <v>909391</v>
      </c>
      <c r="G314" s="54">
        <v>911391</v>
      </c>
      <c r="H314" s="2">
        <f t="shared" si="285"/>
        <v>100</v>
      </c>
    </row>
    <row r="315" spans="1:8" x14ac:dyDescent="0.25">
      <c r="A315" s="35">
        <v>411200</v>
      </c>
      <c r="B315" s="52">
        <v>411200</v>
      </c>
      <c r="C315" s="35" t="s">
        <v>73</v>
      </c>
      <c r="D315" s="54">
        <v>165615</v>
      </c>
      <c r="E315" s="54">
        <v>94568</v>
      </c>
      <c r="F315" s="54">
        <v>165615</v>
      </c>
      <c r="G315" s="54">
        <v>165615</v>
      </c>
      <c r="H315" s="2">
        <f t="shared" si="285"/>
        <v>100</v>
      </c>
    </row>
    <row r="316" spans="1:8" x14ac:dyDescent="0.25">
      <c r="A316" s="35">
        <v>411300</v>
      </c>
      <c r="B316" s="35">
        <v>411100</v>
      </c>
      <c r="C316" s="35" t="s">
        <v>235</v>
      </c>
      <c r="D316" s="54">
        <v>7235</v>
      </c>
      <c r="E316" s="54">
        <v>5894</v>
      </c>
      <c r="F316" s="54">
        <v>9235</v>
      </c>
      <c r="G316" s="54">
        <v>7235</v>
      </c>
      <c r="H316" s="2">
        <f t="shared" si="285"/>
        <v>100</v>
      </c>
    </row>
    <row r="317" spans="1:8" x14ac:dyDescent="0.25">
      <c r="A317" s="35">
        <v>411400</v>
      </c>
      <c r="B317" s="52">
        <v>411100</v>
      </c>
      <c r="C317" s="35" t="s">
        <v>176</v>
      </c>
      <c r="D317" s="54">
        <v>13626</v>
      </c>
      <c r="E317" s="54">
        <v>8262</v>
      </c>
      <c r="F317" s="54">
        <v>13626</v>
      </c>
      <c r="G317" s="54">
        <v>13626</v>
      </c>
      <c r="H317" s="2">
        <f t="shared" si="285"/>
        <v>100</v>
      </c>
    </row>
    <row r="318" spans="1:8" x14ac:dyDescent="0.25">
      <c r="A318" s="87">
        <v>412000</v>
      </c>
      <c r="B318" s="93">
        <v>412000</v>
      </c>
      <c r="C318" s="33" t="s">
        <v>74</v>
      </c>
      <c r="D318" s="34">
        <f t="shared" ref="D318:G318" si="290">D319+D320+D321+D322+D323+D324+D325+D326</f>
        <v>104700</v>
      </c>
      <c r="E318" s="34">
        <f t="shared" ref="E318" si="291">E319+E320+E321+E322+E323+E324+E325+E326</f>
        <v>73235</v>
      </c>
      <c r="F318" s="34">
        <f t="shared" si="290"/>
        <v>104700</v>
      </c>
      <c r="G318" s="34">
        <f t="shared" si="290"/>
        <v>104700</v>
      </c>
      <c r="H318" s="2">
        <f t="shared" si="285"/>
        <v>100</v>
      </c>
    </row>
    <row r="319" spans="1:8" x14ac:dyDescent="0.25">
      <c r="A319" s="35">
        <v>412100</v>
      </c>
      <c r="B319" s="94">
        <v>412100</v>
      </c>
      <c r="C319" s="35" t="s">
        <v>75</v>
      </c>
      <c r="D319" s="53">
        <v>700</v>
      </c>
      <c r="E319" s="53">
        <v>180</v>
      </c>
      <c r="F319" s="53">
        <v>700</v>
      </c>
      <c r="G319" s="53">
        <v>700</v>
      </c>
      <c r="H319" s="2">
        <f t="shared" si="285"/>
        <v>100</v>
      </c>
    </row>
    <row r="320" spans="1:8" x14ac:dyDescent="0.25">
      <c r="A320" s="35">
        <v>412200</v>
      </c>
      <c r="B320" s="52">
        <v>412200</v>
      </c>
      <c r="C320" s="35" t="s">
        <v>236</v>
      </c>
      <c r="D320" s="53">
        <v>57000</v>
      </c>
      <c r="E320" s="53">
        <v>39525</v>
      </c>
      <c r="F320" s="53">
        <v>57000</v>
      </c>
      <c r="G320" s="53">
        <v>57000</v>
      </c>
      <c r="H320" s="2">
        <f t="shared" si="285"/>
        <v>100</v>
      </c>
    </row>
    <row r="321" spans="1:8" x14ac:dyDescent="0.25">
      <c r="A321" s="35">
        <v>412300</v>
      </c>
      <c r="B321" s="52">
        <v>412300</v>
      </c>
      <c r="C321" s="35" t="s">
        <v>237</v>
      </c>
      <c r="D321" s="53">
        <v>15000</v>
      </c>
      <c r="E321" s="53">
        <v>12461</v>
      </c>
      <c r="F321" s="53">
        <v>15000</v>
      </c>
      <c r="G321" s="53">
        <v>15000</v>
      </c>
      <c r="H321" s="2">
        <f t="shared" si="285"/>
        <v>100</v>
      </c>
    </row>
    <row r="322" spans="1:8" x14ac:dyDescent="0.25">
      <c r="A322" s="35">
        <v>412400</v>
      </c>
      <c r="B322" s="52">
        <v>412400</v>
      </c>
      <c r="C322" s="35" t="s">
        <v>78</v>
      </c>
      <c r="D322" s="53">
        <v>0</v>
      </c>
      <c r="E322" s="53">
        <v>0</v>
      </c>
      <c r="F322" s="53">
        <v>0</v>
      </c>
      <c r="G322" s="53">
        <v>0</v>
      </c>
      <c r="H322" s="2"/>
    </row>
    <row r="323" spans="1:8" x14ac:dyDescent="0.25">
      <c r="A323" s="35">
        <v>412500</v>
      </c>
      <c r="B323" s="52">
        <v>412500</v>
      </c>
      <c r="C323" s="35" t="s">
        <v>238</v>
      </c>
      <c r="D323" s="53">
        <v>5000</v>
      </c>
      <c r="E323" s="53">
        <v>3497</v>
      </c>
      <c r="F323" s="53">
        <v>5000</v>
      </c>
      <c r="G323" s="53">
        <v>5000</v>
      </c>
      <c r="H323" s="2">
        <f t="shared" si="285"/>
        <v>100</v>
      </c>
    </row>
    <row r="324" spans="1:8" x14ac:dyDescent="0.25">
      <c r="A324" s="35">
        <v>412600</v>
      </c>
      <c r="B324" s="52">
        <v>412600</v>
      </c>
      <c r="C324" s="35" t="s">
        <v>80</v>
      </c>
      <c r="D324" s="53">
        <v>5000</v>
      </c>
      <c r="E324" s="53">
        <v>3554</v>
      </c>
      <c r="F324" s="53">
        <v>5000</v>
      </c>
      <c r="G324" s="53">
        <v>5000</v>
      </c>
      <c r="H324" s="2">
        <f t="shared" si="285"/>
        <v>100</v>
      </c>
    </row>
    <row r="325" spans="1:8" x14ac:dyDescent="0.25">
      <c r="A325" s="35">
        <v>412700</v>
      </c>
      <c r="B325" s="52">
        <v>412700</v>
      </c>
      <c r="C325" s="35" t="s">
        <v>239</v>
      </c>
      <c r="D325" s="53">
        <v>17000</v>
      </c>
      <c r="E325" s="53">
        <v>10275</v>
      </c>
      <c r="F325" s="53">
        <v>17000</v>
      </c>
      <c r="G325" s="53">
        <v>17000</v>
      </c>
      <c r="H325" s="2">
        <f t="shared" si="285"/>
        <v>100</v>
      </c>
    </row>
    <row r="326" spans="1:8" x14ac:dyDescent="0.25">
      <c r="A326" s="35">
        <v>412900</v>
      </c>
      <c r="B326" s="95">
        <v>412900</v>
      </c>
      <c r="C326" s="35" t="s">
        <v>240</v>
      </c>
      <c r="D326" s="53">
        <v>5000</v>
      </c>
      <c r="E326" s="53">
        <v>3743</v>
      </c>
      <c r="F326" s="53">
        <v>5000</v>
      </c>
      <c r="G326" s="53">
        <v>5000</v>
      </c>
      <c r="H326" s="2">
        <f t="shared" si="285"/>
        <v>100</v>
      </c>
    </row>
    <row r="327" spans="1:8" x14ac:dyDescent="0.25">
      <c r="A327" s="87">
        <v>413000</v>
      </c>
      <c r="B327" s="93">
        <v>413000</v>
      </c>
      <c r="C327" s="33" t="s">
        <v>18</v>
      </c>
      <c r="D327" s="34">
        <f t="shared" ref="D327:G327" si="292">D328</f>
        <v>0</v>
      </c>
      <c r="E327" s="34">
        <f t="shared" si="292"/>
        <v>0</v>
      </c>
      <c r="F327" s="34">
        <f t="shared" si="292"/>
        <v>0</v>
      </c>
      <c r="G327" s="34">
        <f t="shared" si="292"/>
        <v>0</v>
      </c>
      <c r="H327" s="2"/>
    </row>
    <row r="328" spans="1:8" x14ac:dyDescent="0.25">
      <c r="A328" s="35">
        <v>413900</v>
      </c>
      <c r="B328" s="52">
        <v>413900</v>
      </c>
      <c r="C328" s="35" t="s">
        <v>88</v>
      </c>
      <c r="D328" s="53">
        <v>0</v>
      </c>
      <c r="E328" s="53">
        <v>0</v>
      </c>
      <c r="F328" s="53">
        <v>0</v>
      </c>
      <c r="G328" s="53">
        <v>0</v>
      </c>
      <c r="H328" s="2"/>
    </row>
    <row r="329" spans="1:8" x14ac:dyDescent="0.25">
      <c r="A329" s="35"/>
      <c r="B329" s="97" t="s">
        <v>83</v>
      </c>
      <c r="C329" s="35"/>
      <c r="D329" s="34">
        <f t="shared" ref="D329:G329" si="293">D330</f>
        <v>1000</v>
      </c>
      <c r="E329" s="34">
        <f t="shared" si="293"/>
        <v>0</v>
      </c>
      <c r="F329" s="34">
        <f t="shared" si="293"/>
        <v>1000</v>
      </c>
      <c r="G329" s="34">
        <f t="shared" si="293"/>
        <v>1000</v>
      </c>
      <c r="H329" s="2">
        <f t="shared" si="285"/>
        <v>100</v>
      </c>
    </row>
    <row r="330" spans="1:8" x14ac:dyDescent="0.25">
      <c r="A330" s="87">
        <v>51</v>
      </c>
      <c r="B330" s="93">
        <v>510000</v>
      </c>
      <c r="C330" s="33" t="s">
        <v>92</v>
      </c>
      <c r="D330" s="34">
        <f t="shared" ref="D330:G330" si="294">D331+D336</f>
        <v>1000</v>
      </c>
      <c r="E330" s="34">
        <f t="shared" ref="E330" si="295">E331+E336</f>
        <v>0</v>
      </c>
      <c r="F330" s="34">
        <f t="shared" si="294"/>
        <v>1000</v>
      </c>
      <c r="G330" s="34">
        <f t="shared" si="294"/>
        <v>1000</v>
      </c>
      <c r="H330" s="2">
        <f t="shared" si="285"/>
        <v>100</v>
      </c>
    </row>
    <row r="331" spans="1:8" x14ac:dyDescent="0.25">
      <c r="A331" s="87">
        <v>511000</v>
      </c>
      <c r="B331" s="93">
        <v>511000</v>
      </c>
      <c r="C331" s="33" t="s">
        <v>31</v>
      </c>
      <c r="D331" s="34">
        <f t="shared" ref="D331:G331" si="296">D332+D333+D334+D335</f>
        <v>0</v>
      </c>
      <c r="E331" s="34">
        <f t="shared" ref="E331" si="297">E332+E333+E334+E335</f>
        <v>0</v>
      </c>
      <c r="F331" s="34">
        <f t="shared" si="296"/>
        <v>0</v>
      </c>
      <c r="G331" s="34">
        <f t="shared" si="296"/>
        <v>0</v>
      </c>
      <c r="H331" s="2"/>
    </row>
    <row r="332" spans="1:8" x14ac:dyDescent="0.25">
      <c r="A332" s="35">
        <v>511200</v>
      </c>
      <c r="B332" s="52">
        <v>511200</v>
      </c>
      <c r="C332" s="35" t="s">
        <v>94</v>
      </c>
      <c r="D332" s="53">
        <v>0</v>
      </c>
      <c r="E332" s="53">
        <v>0</v>
      </c>
      <c r="F332" s="53">
        <v>0</v>
      </c>
      <c r="G332" s="53">
        <v>0</v>
      </c>
      <c r="H332" s="2"/>
    </row>
    <row r="333" spans="1:8" x14ac:dyDescent="0.25">
      <c r="A333" s="35">
        <v>511300</v>
      </c>
      <c r="B333" s="52">
        <v>511300</v>
      </c>
      <c r="C333" s="35" t="s">
        <v>95</v>
      </c>
      <c r="D333" s="53">
        <v>0</v>
      </c>
      <c r="E333" s="53">
        <v>0</v>
      </c>
      <c r="F333" s="53">
        <v>0</v>
      </c>
      <c r="G333" s="53">
        <v>0</v>
      </c>
      <c r="H333" s="2"/>
    </row>
    <row r="334" spans="1:8" x14ac:dyDescent="0.25">
      <c r="A334" s="35">
        <v>511400</v>
      </c>
      <c r="B334" s="52">
        <v>511400</v>
      </c>
      <c r="C334" s="35" t="s">
        <v>158</v>
      </c>
      <c r="D334" s="53">
        <v>0</v>
      </c>
      <c r="E334" s="53">
        <v>0</v>
      </c>
      <c r="F334" s="53">
        <v>0</v>
      </c>
      <c r="G334" s="53">
        <v>0</v>
      </c>
      <c r="H334" s="2"/>
    </row>
    <row r="335" spans="1:8" x14ac:dyDescent="0.25">
      <c r="A335" s="35">
        <v>511700</v>
      </c>
      <c r="B335" s="52">
        <v>511700</v>
      </c>
      <c r="C335" s="35" t="s">
        <v>96</v>
      </c>
      <c r="D335" s="53">
        <v>0</v>
      </c>
      <c r="E335" s="53">
        <v>0</v>
      </c>
      <c r="F335" s="53">
        <v>0</v>
      </c>
      <c r="G335" s="53">
        <v>0</v>
      </c>
      <c r="H335" s="2"/>
    </row>
    <row r="336" spans="1:8" x14ac:dyDescent="0.25">
      <c r="A336" s="87">
        <v>516000</v>
      </c>
      <c r="B336" s="93">
        <v>516000</v>
      </c>
      <c r="C336" s="33" t="s">
        <v>33</v>
      </c>
      <c r="D336" s="39">
        <f t="shared" ref="D336:G336" si="298">D337</f>
        <v>1000</v>
      </c>
      <c r="E336" s="39">
        <f t="shared" si="298"/>
        <v>0</v>
      </c>
      <c r="F336" s="39">
        <f t="shared" si="298"/>
        <v>1000</v>
      </c>
      <c r="G336" s="39">
        <f t="shared" si="298"/>
        <v>1000</v>
      </c>
      <c r="H336" s="2">
        <f t="shared" si="285"/>
        <v>100</v>
      </c>
    </row>
    <row r="337" spans="1:9" x14ac:dyDescent="0.25">
      <c r="A337" s="35">
        <v>516100</v>
      </c>
      <c r="B337" s="52">
        <v>516100</v>
      </c>
      <c r="C337" s="35" t="s">
        <v>241</v>
      </c>
      <c r="D337" s="53">
        <v>1000</v>
      </c>
      <c r="E337" s="53">
        <v>0</v>
      </c>
      <c r="F337" s="53">
        <v>1000</v>
      </c>
      <c r="G337" s="53">
        <v>1000</v>
      </c>
      <c r="H337" s="2">
        <f t="shared" si="285"/>
        <v>100</v>
      </c>
    </row>
    <row r="338" spans="1:9" x14ac:dyDescent="0.25">
      <c r="A338" s="87">
        <v>63</v>
      </c>
      <c r="B338" s="52"/>
      <c r="C338" s="33" t="s">
        <v>188</v>
      </c>
      <c r="D338" s="34">
        <f t="shared" ref="D338:G339" si="299">D339</f>
        <v>11384</v>
      </c>
      <c r="E338" s="34">
        <f t="shared" si="299"/>
        <v>7898</v>
      </c>
      <c r="F338" s="34">
        <f t="shared" si="299"/>
        <v>11384</v>
      </c>
      <c r="G338" s="34">
        <f t="shared" si="299"/>
        <v>5278</v>
      </c>
      <c r="H338" s="2">
        <f t="shared" si="285"/>
        <v>46.363316936050595</v>
      </c>
    </row>
    <row r="339" spans="1:9" x14ac:dyDescent="0.25">
      <c r="A339" s="87">
        <v>638000</v>
      </c>
      <c r="B339" s="52">
        <v>411100</v>
      </c>
      <c r="C339" s="36" t="s">
        <v>183</v>
      </c>
      <c r="D339" s="34">
        <f t="shared" si="299"/>
        <v>11384</v>
      </c>
      <c r="E339" s="34">
        <f t="shared" si="299"/>
        <v>7898</v>
      </c>
      <c r="F339" s="34">
        <f t="shared" si="299"/>
        <v>11384</v>
      </c>
      <c r="G339" s="34">
        <f t="shared" si="299"/>
        <v>5278</v>
      </c>
      <c r="H339" s="2">
        <f t="shared" si="285"/>
        <v>46.363316936050595</v>
      </c>
    </row>
    <row r="340" spans="1:9" x14ac:dyDescent="0.25">
      <c r="A340" s="88">
        <v>638100</v>
      </c>
      <c r="B340" s="52">
        <v>411100</v>
      </c>
      <c r="C340" s="35" t="s">
        <v>242</v>
      </c>
      <c r="D340" s="53">
        <v>11384</v>
      </c>
      <c r="E340" s="53">
        <v>7898</v>
      </c>
      <c r="F340" s="53">
        <v>11384</v>
      </c>
      <c r="G340" s="53">
        <v>5278</v>
      </c>
      <c r="H340" s="2">
        <f t="shared" si="285"/>
        <v>46.363316936050595</v>
      </c>
    </row>
    <row r="341" spans="1:9" x14ac:dyDescent="0.25">
      <c r="A341" s="35"/>
      <c r="B341" s="52"/>
      <c r="C341" s="33" t="s">
        <v>97</v>
      </c>
      <c r="D341" s="34">
        <f t="shared" ref="D341:G341" si="300">D311+D329</f>
        <v>1203567</v>
      </c>
      <c r="E341" s="34">
        <f t="shared" ref="E341" si="301">E311+E329</f>
        <v>858895</v>
      </c>
      <c r="F341" s="34">
        <f t="shared" si="300"/>
        <v>1203567</v>
      </c>
      <c r="G341" s="34">
        <f t="shared" si="300"/>
        <v>1203567</v>
      </c>
      <c r="H341" s="2">
        <f t="shared" si="285"/>
        <v>100</v>
      </c>
    </row>
    <row r="342" spans="1:9" x14ac:dyDescent="0.25">
      <c r="A342" s="35"/>
      <c r="B342" s="35"/>
      <c r="C342" s="33" t="s">
        <v>192</v>
      </c>
      <c r="D342" s="34">
        <f t="shared" ref="D342:G342" si="302">D311+D329+D338</f>
        <v>1214951</v>
      </c>
      <c r="E342" s="34">
        <f t="shared" ref="E342" si="303">E311+E329+E338</f>
        <v>866793</v>
      </c>
      <c r="F342" s="34">
        <f t="shared" si="302"/>
        <v>1214951</v>
      </c>
      <c r="G342" s="34">
        <f t="shared" si="302"/>
        <v>1208845</v>
      </c>
      <c r="H342" s="2">
        <f t="shared" si="285"/>
        <v>99.497428291346736</v>
      </c>
    </row>
    <row r="343" spans="1:9" x14ac:dyDescent="0.25">
      <c r="A343" s="70"/>
      <c r="B343" s="70"/>
      <c r="C343" s="70"/>
      <c r="D343" s="44"/>
      <c r="E343" s="44"/>
      <c r="F343" s="44"/>
      <c r="G343" s="44"/>
      <c r="H343" s="6"/>
      <c r="I343" s="6"/>
    </row>
    <row r="344" spans="1:9" x14ac:dyDescent="0.25">
      <c r="A344" s="70"/>
      <c r="B344" s="70">
        <v>6</v>
      </c>
      <c r="C344" s="43" t="s">
        <v>119</v>
      </c>
      <c r="D344" s="44"/>
      <c r="E344" s="44"/>
      <c r="F344" s="44"/>
      <c r="G344" s="44"/>
      <c r="H344" s="6"/>
      <c r="I344" s="6"/>
    </row>
    <row r="345" spans="1:9" x14ac:dyDescent="0.25">
      <c r="A345" s="89" t="s">
        <v>162</v>
      </c>
      <c r="B345" s="59" t="s">
        <v>113</v>
      </c>
      <c r="C345" s="59" t="s">
        <v>116</v>
      </c>
      <c r="D345" s="46" t="s">
        <v>271</v>
      </c>
      <c r="E345" s="46" t="s">
        <v>257</v>
      </c>
      <c r="F345" s="61" t="s">
        <v>290</v>
      </c>
      <c r="G345" s="46" t="s">
        <v>291</v>
      </c>
      <c r="H345" s="12" t="s">
        <v>252</v>
      </c>
    </row>
    <row r="346" spans="1:9" x14ac:dyDescent="0.25">
      <c r="A346" s="78" t="s">
        <v>161</v>
      </c>
      <c r="B346" s="62" t="s">
        <v>114</v>
      </c>
      <c r="C346" s="62"/>
      <c r="D346" s="49">
        <v>2018</v>
      </c>
      <c r="E346" s="49" t="s">
        <v>295</v>
      </c>
      <c r="F346" s="63">
        <v>2018</v>
      </c>
      <c r="G346" s="49">
        <v>2019</v>
      </c>
      <c r="H346" s="15" t="s">
        <v>292</v>
      </c>
    </row>
    <row r="347" spans="1:9" x14ac:dyDescent="0.25">
      <c r="A347" s="80">
        <v>1</v>
      </c>
      <c r="B347" s="104">
        <v>2</v>
      </c>
      <c r="C347" s="64">
        <v>3</v>
      </c>
      <c r="D347" s="49">
        <v>4</v>
      </c>
      <c r="E347" s="49">
        <v>5</v>
      </c>
      <c r="F347" s="49">
        <v>6</v>
      </c>
      <c r="G347" s="49">
        <v>7</v>
      </c>
      <c r="H347" s="8">
        <v>8</v>
      </c>
    </row>
    <row r="348" spans="1:9" x14ac:dyDescent="0.25">
      <c r="A348" s="35"/>
      <c r="B348" s="33" t="s">
        <v>61</v>
      </c>
      <c r="C348" s="33"/>
      <c r="D348" s="34">
        <f>D349+D368</f>
        <v>213475</v>
      </c>
      <c r="E348" s="34">
        <f t="shared" ref="E348" si="304">E349+E368</f>
        <v>114352</v>
      </c>
      <c r="F348" s="34">
        <f t="shared" ref="F348:G348" si="305">F349+F368</f>
        <v>213475</v>
      </c>
      <c r="G348" s="34">
        <f t="shared" si="305"/>
        <v>253436</v>
      </c>
      <c r="H348" s="2">
        <f t="shared" ref="H348:H381" si="306">G348/D348*100</f>
        <v>118.71928797283053</v>
      </c>
    </row>
    <row r="349" spans="1:9" x14ac:dyDescent="0.25">
      <c r="A349" s="87">
        <v>41</v>
      </c>
      <c r="B349" s="87">
        <v>410000</v>
      </c>
      <c r="C349" s="33" t="s">
        <v>71</v>
      </c>
      <c r="D349" s="34">
        <f>+D350+D358+D363+D366</f>
        <v>213475</v>
      </c>
      <c r="E349" s="34">
        <f t="shared" ref="E349" si="307">+E350+E358+E363+E366</f>
        <v>114352</v>
      </c>
      <c r="F349" s="34">
        <f t="shared" ref="F349:G349" si="308">+F350+F358+F363+F366</f>
        <v>213475</v>
      </c>
      <c r="G349" s="34">
        <f t="shared" si="308"/>
        <v>248436</v>
      </c>
      <c r="H349" s="2">
        <f t="shared" si="306"/>
        <v>116.37709333645626</v>
      </c>
    </row>
    <row r="350" spans="1:9" x14ac:dyDescent="0.25">
      <c r="A350" s="87">
        <v>412000</v>
      </c>
      <c r="B350" s="87">
        <v>412000</v>
      </c>
      <c r="C350" s="33" t="s">
        <v>74</v>
      </c>
      <c r="D350" s="34">
        <f t="shared" ref="D350:G350" si="309">D351+D352+D353+D354+D355+D356+D357</f>
        <v>21000</v>
      </c>
      <c r="E350" s="34">
        <f t="shared" ref="E350" si="310">E351+E352+E353+E354+E355+E356+E357</f>
        <v>11347</v>
      </c>
      <c r="F350" s="34">
        <f t="shared" si="309"/>
        <v>21000</v>
      </c>
      <c r="G350" s="34">
        <f t="shared" si="309"/>
        <v>21000</v>
      </c>
      <c r="H350" s="2">
        <f t="shared" si="306"/>
        <v>100</v>
      </c>
    </row>
    <row r="351" spans="1:9" x14ac:dyDescent="0.25">
      <c r="A351" s="35">
        <v>412100</v>
      </c>
      <c r="B351" s="88">
        <v>412100</v>
      </c>
      <c r="C351" s="35" t="s">
        <v>75</v>
      </c>
      <c r="D351" s="53">
        <v>0</v>
      </c>
      <c r="E351" s="53">
        <v>0</v>
      </c>
      <c r="F351" s="53">
        <v>0</v>
      </c>
      <c r="G351" s="53">
        <v>0</v>
      </c>
      <c r="H351" s="2"/>
    </row>
    <row r="352" spans="1:9" x14ac:dyDescent="0.25">
      <c r="A352" s="35">
        <v>412200</v>
      </c>
      <c r="B352" s="35">
        <v>412200</v>
      </c>
      <c r="C352" s="35" t="s">
        <v>76</v>
      </c>
      <c r="D352" s="53">
        <v>0</v>
      </c>
      <c r="E352" s="53">
        <v>0</v>
      </c>
      <c r="F352" s="53">
        <v>0</v>
      </c>
      <c r="G352" s="53">
        <v>0</v>
      </c>
      <c r="H352" s="2"/>
    </row>
    <row r="353" spans="1:8" x14ac:dyDescent="0.25">
      <c r="A353" s="35">
        <v>412400</v>
      </c>
      <c r="B353" s="35">
        <v>412400</v>
      </c>
      <c r="C353" s="35" t="s">
        <v>78</v>
      </c>
      <c r="D353" s="53">
        <v>0</v>
      </c>
      <c r="E353" s="53">
        <v>0</v>
      </c>
      <c r="F353" s="53">
        <v>0</v>
      </c>
      <c r="G353" s="53">
        <v>0</v>
      </c>
      <c r="H353" s="2"/>
    </row>
    <row r="354" spans="1:8" x14ac:dyDescent="0.25">
      <c r="A354" s="35">
        <v>412500</v>
      </c>
      <c r="B354" s="35">
        <v>412500</v>
      </c>
      <c r="C354" s="35" t="s">
        <v>79</v>
      </c>
      <c r="D354" s="53">
        <v>0</v>
      </c>
      <c r="E354" s="53">
        <v>0</v>
      </c>
      <c r="F354" s="53">
        <v>0</v>
      </c>
      <c r="G354" s="53">
        <v>0</v>
      </c>
      <c r="H354" s="2"/>
    </row>
    <row r="355" spans="1:8" x14ac:dyDescent="0.25">
      <c r="A355" s="35">
        <v>412700</v>
      </c>
      <c r="B355" s="35">
        <v>412700</v>
      </c>
      <c r="C355" s="35" t="s">
        <v>229</v>
      </c>
      <c r="D355" s="53">
        <v>11000</v>
      </c>
      <c r="E355" s="53">
        <v>9815</v>
      </c>
      <c r="F355" s="53">
        <v>11000</v>
      </c>
      <c r="G355" s="53">
        <v>11000</v>
      </c>
      <c r="H355" s="2">
        <f t="shared" si="306"/>
        <v>100</v>
      </c>
    </row>
    <row r="356" spans="1:8" x14ac:dyDescent="0.25">
      <c r="A356" s="35">
        <v>412800</v>
      </c>
      <c r="B356" s="35">
        <v>412800</v>
      </c>
      <c r="C356" s="35" t="s">
        <v>82</v>
      </c>
      <c r="D356" s="53">
        <v>0</v>
      </c>
      <c r="E356" s="53">
        <v>0</v>
      </c>
      <c r="F356" s="53">
        <v>0</v>
      </c>
      <c r="G356" s="53">
        <v>0</v>
      </c>
      <c r="H356" s="2"/>
    </row>
    <row r="357" spans="1:8" x14ac:dyDescent="0.25">
      <c r="A357" s="35">
        <v>412900</v>
      </c>
      <c r="B357" s="37">
        <v>412900</v>
      </c>
      <c r="C357" s="35" t="s">
        <v>230</v>
      </c>
      <c r="D357" s="53">
        <v>10000</v>
      </c>
      <c r="E357" s="53">
        <v>1532</v>
      </c>
      <c r="F357" s="53">
        <v>10000</v>
      </c>
      <c r="G357" s="53">
        <v>10000</v>
      </c>
      <c r="H357" s="2">
        <f t="shared" si="306"/>
        <v>100</v>
      </c>
    </row>
    <row r="358" spans="1:8" x14ac:dyDescent="0.25">
      <c r="A358" s="87">
        <v>413000</v>
      </c>
      <c r="B358" s="87">
        <v>413000</v>
      </c>
      <c r="C358" s="33" t="s">
        <v>18</v>
      </c>
      <c r="D358" s="34">
        <f t="shared" ref="D358:G358" si="311">D359+D360+D361+D362</f>
        <v>134979</v>
      </c>
      <c r="E358" s="34">
        <f t="shared" ref="E358" si="312">E359+E360+E361+E362</f>
        <v>99639</v>
      </c>
      <c r="F358" s="34">
        <f t="shared" si="311"/>
        <v>134979</v>
      </c>
      <c r="G358" s="34">
        <f t="shared" si="311"/>
        <v>152998</v>
      </c>
      <c r="H358" s="2">
        <f t="shared" si="306"/>
        <v>113.34948399380644</v>
      </c>
    </row>
    <row r="359" spans="1:8" x14ac:dyDescent="0.25">
      <c r="A359" s="35">
        <v>413100</v>
      </c>
      <c r="B359" s="88">
        <v>413100</v>
      </c>
      <c r="C359" s="35" t="s">
        <v>231</v>
      </c>
      <c r="D359" s="53">
        <v>66667</v>
      </c>
      <c r="E359" s="53">
        <v>66667</v>
      </c>
      <c r="F359" s="53">
        <v>66667</v>
      </c>
      <c r="G359" s="53">
        <v>54377</v>
      </c>
      <c r="H359" s="2">
        <f t="shared" si="306"/>
        <v>81.565092174539117</v>
      </c>
    </row>
    <row r="360" spans="1:8" x14ac:dyDescent="0.25">
      <c r="A360" s="35">
        <v>413300</v>
      </c>
      <c r="B360" s="88">
        <v>413300</v>
      </c>
      <c r="C360" s="35" t="s">
        <v>285</v>
      </c>
      <c r="D360" s="53">
        <v>68012</v>
      </c>
      <c r="E360" s="53">
        <v>32944</v>
      </c>
      <c r="F360" s="53">
        <v>68012</v>
      </c>
      <c r="G360" s="53">
        <v>98321</v>
      </c>
      <c r="H360" s="2">
        <f t="shared" si="306"/>
        <v>144.56419455390227</v>
      </c>
    </row>
    <row r="361" spans="1:8" x14ac:dyDescent="0.25">
      <c r="A361" s="35">
        <v>413400</v>
      </c>
      <c r="B361" s="88">
        <v>413400</v>
      </c>
      <c r="C361" s="35" t="s">
        <v>218</v>
      </c>
      <c r="D361" s="53">
        <v>0</v>
      </c>
      <c r="E361" s="53">
        <v>0</v>
      </c>
      <c r="F361" s="53">
        <v>0</v>
      </c>
      <c r="G361" s="53">
        <v>0</v>
      </c>
      <c r="H361" s="2"/>
    </row>
    <row r="362" spans="1:8" x14ac:dyDescent="0.25">
      <c r="A362" s="35">
        <v>413900</v>
      </c>
      <c r="B362" s="35">
        <v>413900</v>
      </c>
      <c r="C362" s="35" t="s">
        <v>232</v>
      </c>
      <c r="D362" s="53">
        <v>300</v>
      </c>
      <c r="E362" s="53">
        <v>28</v>
      </c>
      <c r="F362" s="53">
        <v>300</v>
      </c>
      <c r="G362" s="53">
        <v>300</v>
      </c>
      <c r="H362" s="2">
        <f t="shared" si="306"/>
        <v>100</v>
      </c>
    </row>
    <row r="363" spans="1:8" x14ac:dyDescent="0.25">
      <c r="A363" s="87">
        <v>418000</v>
      </c>
      <c r="B363" s="105">
        <v>413000</v>
      </c>
      <c r="C363" s="33" t="s">
        <v>216</v>
      </c>
      <c r="D363" s="34">
        <f t="shared" ref="D363:G363" si="313">D364+D365</f>
        <v>52496</v>
      </c>
      <c r="E363" s="34">
        <f t="shared" ref="E363" si="314">E364+E365</f>
        <v>3366</v>
      </c>
      <c r="F363" s="34">
        <f t="shared" si="313"/>
        <v>52496</v>
      </c>
      <c r="G363" s="34">
        <f t="shared" si="313"/>
        <v>69438</v>
      </c>
      <c r="H363" s="2">
        <f t="shared" si="306"/>
        <v>132.27293508076804</v>
      </c>
    </row>
    <row r="364" spans="1:8" x14ac:dyDescent="0.25">
      <c r="A364" s="35">
        <v>418100</v>
      </c>
      <c r="B364" s="35">
        <v>413300</v>
      </c>
      <c r="C364" s="35" t="s">
        <v>233</v>
      </c>
      <c r="D364" s="53">
        <v>51946</v>
      </c>
      <c r="E364" s="53">
        <v>3053</v>
      </c>
      <c r="F364" s="53">
        <v>51946</v>
      </c>
      <c r="G364" s="53">
        <v>69198</v>
      </c>
      <c r="H364" s="2">
        <f t="shared" si="306"/>
        <v>133.21141185076812</v>
      </c>
    </row>
    <row r="365" spans="1:8" x14ac:dyDescent="0.25">
      <c r="A365" s="35">
        <v>418100</v>
      </c>
      <c r="B365" s="35">
        <v>413300</v>
      </c>
      <c r="C365" s="35" t="s">
        <v>234</v>
      </c>
      <c r="D365" s="53">
        <v>550</v>
      </c>
      <c r="E365" s="53">
        <v>313</v>
      </c>
      <c r="F365" s="53">
        <v>550</v>
      </c>
      <c r="G365" s="53">
        <v>240</v>
      </c>
      <c r="H365" s="2">
        <f t="shared" si="306"/>
        <v>43.636363636363633</v>
      </c>
    </row>
    <row r="366" spans="1:8" x14ac:dyDescent="0.25">
      <c r="A366" s="87">
        <v>419000</v>
      </c>
      <c r="B366" s="105">
        <v>412000</v>
      </c>
      <c r="C366" s="33" t="s">
        <v>196</v>
      </c>
      <c r="D366" s="34">
        <f t="shared" ref="D366:G366" si="315">D367</f>
        <v>5000</v>
      </c>
      <c r="E366" s="34">
        <f t="shared" si="315"/>
        <v>0</v>
      </c>
      <c r="F366" s="34">
        <f t="shared" si="315"/>
        <v>5000</v>
      </c>
      <c r="G366" s="34">
        <f t="shared" si="315"/>
        <v>5000</v>
      </c>
      <c r="H366" s="2">
        <f t="shared" si="306"/>
        <v>100</v>
      </c>
    </row>
    <row r="367" spans="1:8" x14ac:dyDescent="0.25">
      <c r="A367" s="35">
        <v>419100</v>
      </c>
      <c r="B367" s="35">
        <v>412900</v>
      </c>
      <c r="C367" s="35" t="s">
        <v>196</v>
      </c>
      <c r="D367" s="53">
        <v>5000</v>
      </c>
      <c r="E367" s="53">
        <v>0</v>
      </c>
      <c r="F367" s="53">
        <v>5000</v>
      </c>
      <c r="G367" s="53">
        <v>5000</v>
      </c>
      <c r="H367" s="2">
        <f t="shared" si="306"/>
        <v>100</v>
      </c>
    </row>
    <row r="368" spans="1:8" x14ac:dyDescent="0.25">
      <c r="A368" s="35"/>
      <c r="B368" s="35" t="s">
        <v>38</v>
      </c>
      <c r="C368" s="33" t="s">
        <v>22</v>
      </c>
      <c r="D368" s="34">
        <f t="shared" ref="D368:G368" si="316">D369</f>
        <v>0</v>
      </c>
      <c r="E368" s="34">
        <f t="shared" si="316"/>
        <v>0</v>
      </c>
      <c r="F368" s="34">
        <f t="shared" si="316"/>
        <v>0</v>
      </c>
      <c r="G368" s="34">
        <f t="shared" si="316"/>
        <v>5000</v>
      </c>
      <c r="H368" s="2"/>
    </row>
    <row r="369" spans="1:8" x14ac:dyDescent="0.25">
      <c r="A369" s="35"/>
      <c r="B369" s="88" t="s">
        <v>38</v>
      </c>
      <c r="C369" s="35" t="s">
        <v>22</v>
      </c>
      <c r="D369" s="53">
        <v>0</v>
      </c>
      <c r="E369" s="53">
        <v>0</v>
      </c>
      <c r="F369" s="53">
        <v>0</v>
      </c>
      <c r="G369" s="53">
        <v>5000</v>
      </c>
      <c r="H369" s="2"/>
    </row>
    <row r="370" spans="1:8" x14ac:dyDescent="0.25">
      <c r="A370" s="87">
        <v>62</v>
      </c>
      <c r="B370" s="87">
        <v>620000</v>
      </c>
      <c r="C370" s="33" t="s">
        <v>195</v>
      </c>
      <c r="D370" s="34">
        <f t="shared" ref="D370:G370" si="317">D371+D375</f>
        <v>355080</v>
      </c>
      <c r="E370" s="34">
        <f t="shared" ref="E370" si="318">E371+E375</f>
        <v>324896</v>
      </c>
      <c r="F370" s="34">
        <f t="shared" si="317"/>
        <v>355080</v>
      </c>
      <c r="G370" s="34">
        <f t="shared" si="317"/>
        <v>359722</v>
      </c>
      <c r="H370" s="2">
        <f t="shared" si="306"/>
        <v>101.30731102850061</v>
      </c>
    </row>
    <row r="371" spans="1:8" x14ac:dyDescent="0.25">
      <c r="A371" s="87">
        <v>621000</v>
      </c>
      <c r="B371" s="87">
        <v>621000</v>
      </c>
      <c r="C371" s="33" t="s">
        <v>44</v>
      </c>
      <c r="D371" s="39">
        <f t="shared" ref="D371:G371" si="319">D372+D373+D374</f>
        <v>344786</v>
      </c>
      <c r="E371" s="39">
        <f t="shared" ref="E371" si="320">E372+E373+E374</f>
        <v>319787</v>
      </c>
      <c r="F371" s="39">
        <f t="shared" si="319"/>
        <v>344786</v>
      </c>
      <c r="G371" s="39">
        <f t="shared" si="319"/>
        <v>349120</v>
      </c>
      <c r="H371" s="2">
        <f t="shared" si="306"/>
        <v>101.25701159559843</v>
      </c>
    </row>
    <row r="372" spans="1:8" x14ac:dyDescent="0.25">
      <c r="A372" s="35">
        <v>621100</v>
      </c>
      <c r="B372" s="88">
        <v>621100</v>
      </c>
      <c r="C372" s="35" t="s">
        <v>193</v>
      </c>
      <c r="D372" s="53">
        <v>172561</v>
      </c>
      <c r="E372" s="53">
        <v>172561</v>
      </c>
      <c r="F372" s="53">
        <v>172561</v>
      </c>
      <c r="G372" s="53">
        <v>184852</v>
      </c>
      <c r="H372" s="2">
        <f t="shared" si="306"/>
        <v>107.12269863990124</v>
      </c>
    </row>
    <row r="373" spans="1:8" x14ac:dyDescent="0.25">
      <c r="A373" s="35">
        <v>621300</v>
      </c>
      <c r="B373" s="88">
        <v>621300</v>
      </c>
      <c r="C373" s="35" t="s">
        <v>109</v>
      </c>
      <c r="D373" s="53">
        <v>172225</v>
      </c>
      <c r="E373" s="53">
        <v>147226</v>
      </c>
      <c r="F373" s="53">
        <v>172225</v>
      </c>
      <c r="G373" s="53">
        <v>164268</v>
      </c>
      <c r="H373" s="2">
        <f t="shared" si="306"/>
        <v>95.379880969661784</v>
      </c>
    </row>
    <row r="374" spans="1:8" x14ac:dyDescent="0.25">
      <c r="A374" s="35">
        <v>621900</v>
      </c>
      <c r="B374" s="88">
        <v>621900</v>
      </c>
      <c r="C374" s="35" t="s">
        <v>110</v>
      </c>
      <c r="D374" s="53">
        <v>0</v>
      </c>
      <c r="E374" s="53">
        <v>0</v>
      </c>
      <c r="F374" s="53">
        <v>0</v>
      </c>
      <c r="G374" s="53">
        <v>0</v>
      </c>
      <c r="H374" s="2"/>
    </row>
    <row r="375" spans="1:8" x14ac:dyDescent="0.25">
      <c r="A375" s="87">
        <v>628000</v>
      </c>
      <c r="B375" s="88"/>
      <c r="C375" s="71" t="s">
        <v>254</v>
      </c>
      <c r="D375" s="39">
        <f t="shared" ref="D375:G375" si="321">D376</f>
        <v>10294</v>
      </c>
      <c r="E375" s="39">
        <f t="shared" si="321"/>
        <v>5109</v>
      </c>
      <c r="F375" s="39">
        <f t="shared" si="321"/>
        <v>10294</v>
      </c>
      <c r="G375" s="39">
        <f t="shared" si="321"/>
        <v>10602</v>
      </c>
      <c r="H375" s="2">
        <f t="shared" si="306"/>
        <v>102.99203419467651</v>
      </c>
    </row>
    <row r="376" spans="1:8" x14ac:dyDescent="0.25">
      <c r="A376" s="35">
        <v>628100</v>
      </c>
      <c r="B376" s="88"/>
      <c r="C376" s="38" t="s">
        <v>255</v>
      </c>
      <c r="D376" s="53">
        <v>10294</v>
      </c>
      <c r="E376" s="53">
        <v>5109</v>
      </c>
      <c r="F376" s="53">
        <v>10294</v>
      </c>
      <c r="G376" s="53">
        <v>10602</v>
      </c>
      <c r="H376" s="2">
        <f t="shared" si="306"/>
        <v>102.99203419467651</v>
      </c>
    </row>
    <row r="377" spans="1:8" x14ac:dyDescent="0.25">
      <c r="A377" s="87">
        <v>63</v>
      </c>
      <c r="B377" s="88"/>
      <c r="C377" s="71" t="s">
        <v>186</v>
      </c>
      <c r="D377" s="39">
        <f t="shared" ref="D377:G378" si="322">D378</f>
        <v>61597</v>
      </c>
      <c r="E377" s="39">
        <f t="shared" si="322"/>
        <v>51331</v>
      </c>
      <c r="F377" s="39">
        <f t="shared" si="322"/>
        <v>61597</v>
      </c>
      <c r="G377" s="39">
        <f t="shared" si="322"/>
        <v>61597</v>
      </c>
      <c r="H377" s="2">
        <f t="shared" si="306"/>
        <v>100</v>
      </c>
    </row>
    <row r="378" spans="1:8" x14ac:dyDescent="0.25">
      <c r="A378" s="87">
        <v>631000</v>
      </c>
      <c r="B378" s="88"/>
      <c r="C378" s="71" t="s">
        <v>179</v>
      </c>
      <c r="D378" s="39">
        <f t="shared" si="322"/>
        <v>61597</v>
      </c>
      <c r="E378" s="39">
        <f t="shared" si="322"/>
        <v>51331</v>
      </c>
      <c r="F378" s="39">
        <f t="shared" si="322"/>
        <v>61597</v>
      </c>
      <c r="G378" s="39">
        <f t="shared" si="322"/>
        <v>61597</v>
      </c>
      <c r="H378" s="2">
        <f t="shared" si="306"/>
        <v>100</v>
      </c>
    </row>
    <row r="379" spans="1:8" x14ac:dyDescent="0.25">
      <c r="A379" s="35">
        <v>631911</v>
      </c>
      <c r="B379" s="88"/>
      <c r="C379" s="38" t="s">
        <v>261</v>
      </c>
      <c r="D379" s="53">
        <v>61597</v>
      </c>
      <c r="E379" s="53">
        <v>51331</v>
      </c>
      <c r="F379" s="53">
        <v>61597</v>
      </c>
      <c r="G379" s="53">
        <v>61597</v>
      </c>
      <c r="H379" s="2">
        <f t="shared" si="306"/>
        <v>100</v>
      </c>
    </row>
    <row r="380" spans="1:8" x14ac:dyDescent="0.25">
      <c r="A380" s="35"/>
      <c r="B380" s="35"/>
      <c r="C380" s="71" t="s">
        <v>97</v>
      </c>
      <c r="D380" s="67">
        <f>D348</f>
        <v>213475</v>
      </c>
      <c r="E380" s="67">
        <f t="shared" ref="E380" si="323">E348</f>
        <v>114352</v>
      </c>
      <c r="F380" s="67">
        <f t="shared" ref="F380:G380" si="324">F348</f>
        <v>213475</v>
      </c>
      <c r="G380" s="67">
        <f t="shared" si="324"/>
        <v>253436</v>
      </c>
      <c r="H380" s="2">
        <f t="shared" si="306"/>
        <v>118.71928797283053</v>
      </c>
    </row>
    <row r="381" spans="1:8" x14ac:dyDescent="0.25">
      <c r="A381" s="35"/>
      <c r="B381" s="35"/>
      <c r="C381" s="71" t="s">
        <v>129</v>
      </c>
      <c r="D381" s="67">
        <f t="shared" ref="D381:G381" si="325">D380+D370+D377</f>
        <v>630152</v>
      </c>
      <c r="E381" s="67">
        <f t="shared" ref="E381" si="326">E380+E370+E377</f>
        <v>490579</v>
      </c>
      <c r="F381" s="67">
        <f t="shared" si="325"/>
        <v>630152</v>
      </c>
      <c r="G381" s="67">
        <f t="shared" si="325"/>
        <v>674755</v>
      </c>
      <c r="H381" s="2">
        <f t="shared" si="306"/>
        <v>107.07813352968807</v>
      </c>
    </row>
    <row r="382" spans="1:8" x14ac:dyDescent="0.25">
      <c r="A382" s="44"/>
      <c r="B382" s="44"/>
      <c r="C382" s="57"/>
      <c r="D382" s="42"/>
      <c r="E382" s="42"/>
      <c r="F382" s="42"/>
      <c r="G382" s="42"/>
      <c r="H382" s="3"/>
    </row>
    <row r="383" spans="1:8" x14ac:dyDescent="0.25">
      <c r="A383" s="70"/>
      <c r="B383" s="70">
        <v>7</v>
      </c>
      <c r="C383" s="43" t="s">
        <v>120</v>
      </c>
      <c r="D383" s="44"/>
      <c r="E383" s="44"/>
      <c r="F383" s="44"/>
      <c r="G383" s="44"/>
      <c r="H383" s="6"/>
    </row>
    <row r="384" spans="1:8" x14ac:dyDescent="0.25">
      <c r="A384" s="89" t="s">
        <v>159</v>
      </c>
      <c r="B384" s="59" t="s">
        <v>113</v>
      </c>
      <c r="C384" s="59" t="s">
        <v>116</v>
      </c>
      <c r="D384" s="46" t="s">
        <v>271</v>
      </c>
      <c r="E384" s="46" t="s">
        <v>257</v>
      </c>
      <c r="F384" s="61" t="s">
        <v>290</v>
      </c>
      <c r="G384" s="46" t="s">
        <v>291</v>
      </c>
      <c r="H384" s="12" t="s">
        <v>252</v>
      </c>
    </row>
    <row r="385" spans="1:12" x14ac:dyDescent="0.25">
      <c r="A385" s="78" t="s">
        <v>161</v>
      </c>
      <c r="B385" s="62" t="s">
        <v>114</v>
      </c>
      <c r="C385" s="62"/>
      <c r="D385" s="49">
        <v>2018</v>
      </c>
      <c r="E385" s="49" t="s">
        <v>295</v>
      </c>
      <c r="F385" s="63">
        <v>2018</v>
      </c>
      <c r="G385" s="49">
        <v>2019</v>
      </c>
      <c r="H385" s="15" t="s">
        <v>292</v>
      </c>
    </row>
    <row r="386" spans="1:12" x14ac:dyDescent="0.25">
      <c r="A386" s="80">
        <v>1</v>
      </c>
      <c r="B386" s="104">
        <v>2</v>
      </c>
      <c r="C386" s="64">
        <v>3</v>
      </c>
      <c r="D386" s="49">
        <v>4</v>
      </c>
      <c r="E386" s="49">
        <v>5</v>
      </c>
      <c r="F386" s="49">
        <v>6</v>
      </c>
      <c r="G386" s="49">
        <v>7</v>
      </c>
      <c r="H386" s="8">
        <v>8</v>
      </c>
    </row>
    <row r="387" spans="1:12" x14ac:dyDescent="0.25">
      <c r="A387" s="35"/>
      <c r="B387" s="33" t="s">
        <v>61</v>
      </c>
      <c r="C387" s="33"/>
      <c r="D387" s="34">
        <f t="shared" ref="D387:G387" si="327">D388+D407</f>
        <v>948433</v>
      </c>
      <c r="E387" s="34">
        <f t="shared" ref="E387" si="328">E388+E407</f>
        <v>660985</v>
      </c>
      <c r="F387" s="34">
        <f t="shared" si="327"/>
        <v>948433</v>
      </c>
      <c r="G387" s="34">
        <f t="shared" si="327"/>
        <v>945326</v>
      </c>
      <c r="H387" s="2">
        <f t="shared" ref="H387:H420" si="329">G387/D387*100</f>
        <v>99.672407012408897</v>
      </c>
    </row>
    <row r="388" spans="1:12" x14ac:dyDescent="0.25">
      <c r="A388" s="87">
        <v>41</v>
      </c>
      <c r="B388" s="87">
        <v>410000</v>
      </c>
      <c r="C388" s="33" t="s">
        <v>71</v>
      </c>
      <c r="D388" s="34">
        <f t="shared" ref="D388:G388" si="330">D389+D394+D402+D405</f>
        <v>885539</v>
      </c>
      <c r="E388" s="34">
        <f t="shared" ref="E388" si="331">E389+E394+E402+E405</f>
        <v>626357</v>
      </c>
      <c r="F388" s="34">
        <f t="shared" si="330"/>
        <v>885539</v>
      </c>
      <c r="G388" s="34">
        <f t="shared" si="330"/>
        <v>882432</v>
      </c>
      <c r="H388" s="2">
        <f t="shared" si="329"/>
        <v>99.649140241141282</v>
      </c>
    </row>
    <row r="389" spans="1:12" x14ac:dyDescent="0.25">
      <c r="A389" s="87">
        <v>411000</v>
      </c>
      <c r="B389" s="87">
        <v>411000</v>
      </c>
      <c r="C389" s="33" t="s">
        <v>16</v>
      </c>
      <c r="D389" s="34">
        <f t="shared" ref="D389:G389" si="332">D390+D391+D392+D393</f>
        <v>160119</v>
      </c>
      <c r="E389" s="34">
        <f t="shared" ref="E389" si="333">E390+E391+E392+E393</f>
        <v>108955</v>
      </c>
      <c r="F389" s="34">
        <f t="shared" si="332"/>
        <v>160119</v>
      </c>
      <c r="G389" s="34">
        <f t="shared" si="332"/>
        <v>161265</v>
      </c>
      <c r="H389" s="2">
        <f t="shared" si="329"/>
        <v>100.71571768497181</v>
      </c>
      <c r="J389" s="6"/>
      <c r="K389" s="6"/>
      <c r="L389" s="6"/>
    </row>
    <row r="390" spans="1:12" x14ac:dyDescent="0.25">
      <c r="A390" s="35">
        <v>411100</v>
      </c>
      <c r="B390" s="88">
        <v>411100</v>
      </c>
      <c r="C390" s="35" t="s">
        <v>72</v>
      </c>
      <c r="D390" s="54">
        <v>130513</v>
      </c>
      <c r="E390" s="54">
        <v>93886</v>
      </c>
      <c r="F390" s="54">
        <v>130513</v>
      </c>
      <c r="G390" s="54">
        <v>130513</v>
      </c>
      <c r="H390" s="2">
        <f t="shared" si="329"/>
        <v>100</v>
      </c>
      <c r="I390" s="24"/>
      <c r="J390" s="6"/>
      <c r="K390" s="6"/>
      <c r="L390" s="6"/>
    </row>
    <row r="391" spans="1:12" x14ac:dyDescent="0.25">
      <c r="A391" s="35">
        <v>411200</v>
      </c>
      <c r="B391" s="35">
        <v>411200</v>
      </c>
      <c r="C391" s="35" t="s">
        <v>73</v>
      </c>
      <c r="D391" s="54">
        <v>28652</v>
      </c>
      <c r="E391" s="54">
        <v>14116</v>
      </c>
      <c r="F391" s="54">
        <v>28652</v>
      </c>
      <c r="G391" s="54">
        <v>28652</v>
      </c>
      <c r="H391" s="2">
        <f t="shared" si="329"/>
        <v>100</v>
      </c>
      <c r="I391" s="24"/>
      <c r="J391" s="6"/>
      <c r="K391" s="6"/>
      <c r="L391" s="6"/>
    </row>
    <row r="392" spans="1:12" x14ac:dyDescent="0.25">
      <c r="A392" s="35">
        <v>411300</v>
      </c>
      <c r="B392" s="35">
        <v>411100</v>
      </c>
      <c r="C392" s="35" t="s">
        <v>235</v>
      </c>
      <c r="D392" s="53">
        <v>954</v>
      </c>
      <c r="E392" s="53">
        <v>953</v>
      </c>
      <c r="F392" s="53">
        <v>954</v>
      </c>
      <c r="G392" s="53">
        <v>0</v>
      </c>
      <c r="H392" s="2">
        <f t="shared" si="329"/>
        <v>0</v>
      </c>
      <c r="J392" s="6"/>
      <c r="K392" s="6"/>
      <c r="L392" s="6"/>
    </row>
    <row r="393" spans="1:12" x14ac:dyDescent="0.25">
      <c r="A393" s="35">
        <v>411400</v>
      </c>
      <c r="B393" s="35">
        <v>411100</v>
      </c>
      <c r="C393" s="35" t="s">
        <v>176</v>
      </c>
      <c r="D393" s="53">
        <v>0</v>
      </c>
      <c r="E393" s="53">
        <v>0</v>
      </c>
      <c r="F393" s="53">
        <v>0</v>
      </c>
      <c r="G393" s="53">
        <v>2100</v>
      </c>
      <c r="H393" s="2"/>
      <c r="J393" s="6"/>
      <c r="K393" s="6"/>
      <c r="L393" s="6"/>
    </row>
    <row r="394" spans="1:12" x14ac:dyDescent="0.25">
      <c r="A394" s="87">
        <v>412000</v>
      </c>
      <c r="B394" s="87">
        <v>412000</v>
      </c>
      <c r="C394" s="33" t="s">
        <v>74</v>
      </c>
      <c r="D394" s="34">
        <f t="shared" ref="D394:G394" si="334">D395+D396+D397+D398+D399+D400+D401</f>
        <v>39533</v>
      </c>
      <c r="E394" s="34">
        <f t="shared" ref="E394" si="335">E395+E396+E397+E398+E399+E400+E401</f>
        <v>26844</v>
      </c>
      <c r="F394" s="34">
        <f t="shared" si="334"/>
        <v>39533</v>
      </c>
      <c r="G394" s="34">
        <f t="shared" si="334"/>
        <v>41000</v>
      </c>
      <c r="H394" s="2">
        <f t="shared" si="329"/>
        <v>103.71082386866668</v>
      </c>
    </row>
    <row r="395" spans="1:12" x14ac:dyDescent="0.25">
      <c r="A395" s="35">
        <v>412100</v>
      </c>
      <c r="B395" s="88">
        <v>412100</v>
      </c>
      <c r="C395" s="35" t="s">
        <v>75</v>
      </c>
      <c r="D395" s="53">
        <v>0</v>
      </c>
      <c r="E395" s="53">
        <v>0</v>
      </c>
      <c r="F395" s="53">
        <v>0</v>
      </c>
      <c r="G395" s="53">
        <v>0</v>
      </c>
      <c r="H395" s="2"/>
    </row>
    <row r="396" spans="1:12" x14ac:dyDescent="0.25">
      <c r="A396" s="35">
        <v>412200</v>
      </c>
      <c r="B396" s="35">
        <v>412200</v>
      </c>
      <c r="C396" s="35" t="s">
        <v>76</v>
      </c>
      <c r="D396" s="54">
        <v>15425</v>
      </c>
      <c r="E396" s="54">
        <v>12610</v>
      </c>
      <c r="F396" s="54">
        <v>15425</v>
      </c>
      <c r="G396" s="54">
        <v>16000</v>
      </c>
      <c r="H396" s="2">
        <f t="shared" si="329"/>
        <v>103.72771474878444</v>
      </c>
    </row>
    <row r="397" spans="1:12" x14ac:dyDescent="0.25">
      <c r="A397" s="35">
        <v>412300</v>
      </c>
      <c r="B397" s="35">
        <v>412300</v>
      </c>
      <c r="C397" s="35" t="s">
        <v>77</v>
      </c>
      <c r="D397" s="53">
        <v>1596</v>
      </c>
      <c r="E397" s="53">
        <v>786</v>
      </c>
      <c r="F397" s="53">
        <v>1596</v>
      </c>
      <c r="G397" s="53">
        <v>2000</v>
      </c>
      <c r="H397" s="2">
        <f t="shared" si="329"/>
        <v>125.31328320802004</v>
      </c>
    </row>
    <row r="398" spans="1:12" x14ac:dyDescent="0.25">
      <c r="A398" s="35">
        <v>412500</v>
      </c>
      <c r="B398" s="35">
        <v>412500</v>
      </c>
      <c r="C398" s="35" t="s">
        <v>79</v>
      </c>
      <c r="D398" s="53">
        <v>1000</v>
      </c>
      <c r="E398" s="53">
        <v>180</v>
      </c>
      <c r="F398" s="53">
        <v>1000</v>
      </c>
      <c r="G398" s="53">
        <v>1000</v>
      </c>
      <c r="H398" s="2">
        <f t="shared" si="329"/>
        <v>100</v>
      </c>
    </row>
    <row r="399" spans="1:12" x14ac:dyDescent="0.25">
      <c r="A399" s="35">
        <v>412600</v>
      </c>
      <c r="B399" s="35">
        <v>412600</v>
      </c>
      <c r="C399" s="35" t="s">
        <v>80</v>
      </c>
      <c r="D399" s="53">
        <v>2000</v>
      </c>
      <c r="E399" s="53">
        <v>1821</v>
      </c>
      <c r="F399" s="53">
        <v>2000</v>
      </c>
      <c r="G399" s="53">
        <v>2000</v>
      </c>
      <c r="H399" s="2">
        <f t="shared" si="329"/>
        <v>100</v>
      </c>
    </row>
    <row r="400" spans="1:12" x14ac:dyDescent="0.25">
      <c r="A400" s="35">
        <v>412700</v>
      </c>
      <c r="B400" s="35">
        <v>412700</v>
      </c>
      <c r="C400" s="35" t="s">
        <v>81</v>
      </c>
      <c r="D400" s="53">
        <v>4000</v>
      </c>
      <c r="E400" s="53">
        <v>1407</v>
      </c>
      <c r="F400" s="53">
        <v>4000</v>
      </c>
      <c r="G400" s="53">
        <v>3000</v>
      </c>
      <c r="H400" s="2">
        <f t="shared" si="329"/>
        <v>75</v>
      </c>
    </row>
    <row r="401" spans="1:10" x14ac:dyDescent="0.25">
      <c r="A401" s="35">
        <v>412900</v>
      </c>
      <c r="B401" s="37">
        <v>412900</v>
      </c>
      <c r="C401" s="35" t="s">
        <v>84</v>
      </c>
      <c r="D401" s="54">
        <v>15512</v>
      </c>
      <c r="E401" s="54">
        <v>10040</v>
      </c>
      <c r="F401" s="54">
        <v>15512</v>
      </c>
      <c r="G401" s="54">
        <v>17000</v>
      </c>
      <c r="H401" s="2">
        <f t="shared" si="329"/>
        <v>109.59257349149046</v>
      </c>
    </row>
    <row r="402" spans="1:10" x14ac:dyDescent="0.25">
      <c r="A402" s="87">
        <v>416000</v>
      </c>
      <c r="B402" s="87">
        <v>416000</v>
      </c>
      <c r="C402" s="33" t="s">
        <v>90</v>
      </c>
      <c r="D402" s="34">
        <f t="shared" ref="D402:G402" si="336">D403+D404</f>
        <v>680167</v>
      </c>
      <c r="E402" s="34">
        <f t="shared" ref="E402" si="337">E403+E404</f>
        <v>484838</v>
      </c>
      <c r="F402" s="34">
        <f t="shared" si="336"/>
        <v>680167</v>
      </c>
      <c r="G402" s="34">
        <f t="shared" si="336"/>
        <v>680167</v>
      </c>
      <c r="H402" s="5">
        <f t="shared" si="329"/>
        <v>100</v>
      </c>
      <c r="I402" s="6"/>
      <c r="J402" s="6"/>
    </row>
    <row r="403" spans="1:10" x14ac:dyDescent="0.25">
      <c r="A403" s="35">
        <v>416100</v>
      </c>
      <c r="B403" s="88">
        <v>416100</v>
      </c>
      <c r="C403" s="35" t="s">
        <v>91</v>
      </c>
      <c r="D403" s="54">
        <v>510167</v>
      </c>
      <c r="E403" s="54">
        <v>379708</v>
      </c>
      <c r="F403" s="54">
        <v>510167</v>
      </c>
      <c r="G403" s="54">
        <v>510167</v>
      </c>
      <c r="H403" s="5">
        <f t="shared" si="329"/>
        <v>100</v>
      </c>
      <c r="I403" s="23"/>
      <c r="J403" s="6"/>
    </row>
    <row r="404" spans="1:10" x14ac:dyDescent="0.25">
      <c r="A404" s="35">
        <v>416300</v>
      </c>
      <c r="B404" s="88">
        <v>416300</v>
      </c>
      <c r="C404" s="35" t="s">
        <v>198</v>
      </c>
      <c r="D404" s="54">
        <v>170000</v>
      </c>
      <c r="E404" s="54">
        <v>105130</v>
      </c>
      <c r="F404" s="54">
        <v>170000</v>
      </c>
      <c r="G404" s="54">
        <v>170000</v>
      </c>
      <c r="H404" s="5">
        <f t="shared" si="329"/>
        <v>100</v>
      </c>
      <c r="I404" s="6"/>
      <c r="J404" s="6"/>
    </row>
    <row r="405" spans="1:10" x14ac:dyDescent="0.25">
      <c r="A405" s="87">
        <v>419000</v>
      </c>
      <c r="B405" s="88"/>
      <c r="C405" s="33" t="s">
        <v>196</v>
      </c>
      <c r="D405" s="39">
        <f t="shared" ref="D405:G405" si="338">D406</f>
        <v>5720</v>
      </c>
      <c r="E405" s="39">
        <f t="shared" si="338"/>
        <v>5720</v>
      </c>
      <c r="F405" s="39">
        <f t="shared" si="338"/>
        <v>5720</v>
      </c>
      <c r="G405" s="39">
        <f t="shared" si="338"/>
        <v>0</v>
      </c>
      <c r="H405" s="5">
        <f t="shared" si="329"/>
        <v>0</v>
      </c>
      <c r="I405" s="6"/>
      <c r="J405" s="6"/>
    </row>
    <row r="406" spans="1:10" x14ac:dyDescent="0.25">
      <c r="A406" s="35">
        <v>419100</v>
      </c>
      <c r="B406" s="88"/>
      <c r="C406" s="35" t="s">
        <v>196</v>
      </c>
      <c r="D406" s="55">
        <v>5720</v>
      </c>
      <c r="E406" s="55">
        <v>5720</v>
      </c>
      <c r="F406" s="55">
        <v>5720</v>
      </c>
      <c r="G406" s="55">
        <v>0</v>
      </c>
      <c r="H406" s="5">
        <f t="shared" si="329"/>
        <v>0</v>
      </c>
      <c r="I406" s="6"/>
      <c r="J406" s="6"/>
    </row>
    <row r="407" spans="1:10" x14ac:dyDescent="0.25">
      <c r="A407" s="87">
        <v>48</v>
      </c>
      <c r="B407" s="88"/>
      <c r="C407" s="33" t="s">
        <v>194</v>
      </c>
      <c r="D407" s="34">
        <f t="shared" ref="D407:G408" si="339">D408</f>
        <v>62894</v>
      </c>
      <c r="E407" s="34">
        <f t="shared" si="339"/>
        <v>34628</v>
      </c>
      <c r="F407" s="34">
        <f t="shared" si="339"/>
        <v>62894</v>
      </c>
      <c r="G407" s="34">
        <f t="shared" si="339"/>
        <v>62894</v>
      </c>
      <c r="H407" s="5">
        <f t="shared" si="329"/>
        <v>100</v>
      </c>
      <c r="I407" s="6"/>
      <c r="J407" s="6"/>
    </row>
    <row r="408" spans="1:10" x14ac:dyDescent="0.25">
      <c r="A408" s="87">
        <v>487000</v>
      </c>
      <c r="B408" s="87">
        <v>416000</v>
      </c>
      <c r="C408" s="33" t="s">
        <v>164</v>
      </c>
      <c r="D408" s="34">
        <f t="shared" si="339"/>
        <v>62894</v>
      </c>
      <c r="E408" s="34">
        <f t="shared" si="339"/>
        <v>34628</v>
      </c>
      <c r="F408" s="34">
        <f t="shared" si="339"/>
        <v>62894</v>
      </c>
      <c r="G408" s="34">
        <f t="shared" si="339"/>
        <v>62894</v>
      </c>
      <c r="H408" s="5">
        <f t="shared" si="329"/>
        <v>100</v>
      </c>
      <c r="I408" s="6"/>
      <c r="J408" s="6"/>
    </row>
    <row r="409" spans="1:10" x14ac:dyDescent="0.25">
      <c r="A409" s="35">
        <v>487400</v>
      </c>
      <c r="B409" s="88">
        <v>416200</v>
      </c>
      <c r="C409" s="35" t="s">
        <v>178</v>
      </c>
      <c r="D409" s="54">
        <v>62894</v>
      </c>
      <c r="E409" s="54">
        <v>34628</v>
      </c>
      <c r="F409" s="54">
        <v>62894</v>
      </c>
      <c r="G409" s="54">
        <v>62894</v>
      </c>
      <c r="H409" s="5">
        <f t="shared" si="329"/>
        <v>100</v>
      </c>
      <c r="I409" s="23"/>
      <c r="J409" s="6"/>
    </row>
    <row r="410" spans="1:10" x14ac:dyDescent="0.25">
      <c r="A410" s="35"/>
      <c r="B410" s="33" t="s">
        <v>83</v>
      </c>
      <c r="C410" s="35"/>
      <c r="D410" s="34">
        <f t="shared" ref="D410:G411" si="340">D411</f>
        <v>1168</v>
      </c>
      <c r="E410" s="34">
        <f t="shared" si="340"/>
        <v>1168</v>
      </c>
      <c r="F410" s="34">
        <f t="shared" si="340"/>
        <v>1168</v>
      </c>
      <c r="G410" s="34">
        <f t="shared" si="340"/>
        <v>1000</v>
      </c>
      <c r="H410" s="5">
        <f t="shared" si="329"/>
        <v>85.61643835616438</v>
      </c>
      <c r="I410" s="6"/>
      <c r="J410" s="6"/>
    </row>
    <row r="411" spans="1:10" x14ac:dyDescent="0.25">
      <c r="A411" s="87">
        <v>51</v>
      </c>
      <c r="B411" s="87">
        <v>510000</v>
      </c>
      <c r="C411" s="33" t="s">
        <v>92</v>
      </c>
      <c r="D411" s="34">
        <f t="shared" si="340"/>
        <v>1168</v>
      </c>
      <c r="E411" s="34">
        <f t="shared" si="340"/>
        <v>1168</v>
      </c>
      <c r="F411" s="34">
        <f t="shared" si="340"/>
        <v>1168</v>
      </c>
      <c r="G411" s="34">
        <f t="shared" si="340"/>
        <v>1000</v>
      </c>
      <c r="H411" s="2">
        <f t="shared" si="329"/>
        <v>85.61643835616438</v>
      </c>
    </row>
    <row r="412" spans="1:10" x14ac:dyDescent="0.25">
      <c r="A412" s="87">
        <v>511000</v>
      </c>
      <c r="B412" s="87">
        <v>511000</v>
      </c>
      <c r="C412" s="33" t="s">
        <v>31</v>
      </c>
      <c r="D412" s="34">
        <f t="shared" ref="D412:G412" si="341">D413+D414+D415</f>
        <v>1168</v>
      </c>
      <c r="E412" s="34">
        <f t="shared" ref="E412" si="342">E413+E414+E415</f>
        <v>1168</v>
      </c>
      <c r="F412" s="34">
        <f t="shared" si="341"/>
        <v>1168</v>
      </c>
      <c r="G412" s="34">
        <f t="shared" si="341"/>
        <v>1000</v>
      </c>
      <c r="H412" s="2">
        <f t="shared" si="329"/>
        <v>85.61643835616438</v>
      </c>
    </row>
    <row r="413" spans="1:10" x14ac:dyDescent="0.25">
      <c r="A413" s="35">
        <v>511200</v>
      </c>
      <c r="B413" s="35">
        <v>511200</v>
      </c>
      <c r="C413" s="35" t="s">
        <v>94</v>
      </c>
      <c r="D413" s="53">
        <v>0</v>
      </c>
      <c r="E413" s="53">
        <v>0</v>
      </c>
      <c r="F413" s="53">
        <v>0</v>
      </c>
      <c r="G413" s="53">
        <v>0</v>
      </c>
      <c r="H413" s="2"/>
    </row>
    <row r="414" spans="1:10" x14ac:dyDescent="0.25">
      <c r="A414" s="35">
        <v>511300</v>
      </c>
      <c r="B414" s="35">
        <v>511300</v>
      </c>
      <c r="C414" s="35" t="s">
        <v>95</v>
      </c>
      <c r="D414" s="53">
        <v>1168</v>
      </c>
      <c r="E414" s="53">
        <v>1168</v>
      </c>
      <c r="F414" s="53">
        <v>1168</v>
      </c>
      <c r="G414" s="53">
        <v>1000</v>
      </c>
      <c r="H414" s="2">
        <f t="shared" si="329"/>
        <v>85.61643835616438</v>
      </c>
    </row>
    <row r="415" spans="1:10" x14ac:dyDescent="0.25">
      <c r="A415" s="35">
        <v>511700</v>
      </c>
      <c r="B415" s="35">
        <v>511700</v>
      </c>
      <c r="C415" s="35" t="s">
        <v>96</v>
      </c>
      <c r="D415" s="53">
        <v>0</v>
      </c>
      <c r="E415" s="53">
        <v>0</v>
      </c>
      <c r="F415" s="53">
        <v>0</v>
      </c>
      <c r="G415" s="53">
        <v>0</v>
      </c>
      <c r="H415" s="2"/>
    </row>
    <row r="416" spans="1:10" x14ac:dyDescent="0.25">
      <c r="A416" s="87">
        <v>63</v>
      </c>
      <c r="B416" s="35"/>
      <c r="C416" s="33" t="s">
        <v>188</v>
      </c>
      <c r="D416" s="34">
        <f t="shared" ref="D416:G417" si="343">D417</f>
        <v>336</v>
      </c>
      <c r="E416" s="34">
        <f t="shared" si="343"/>
        <v>336</v>
      </c>
      <c r="F416" s="34">
        <f t="shared" si="343"/>
        <v>336</v>
      </c>
      <c r="G416" s="34">
        <f t="shared" si="343"/>
        <v>0</v>
      </c>
      <c r="H416" s="2">
        <f t="shared" si="329"/>
        <v>0</v>
      </c>
    </row>
    <row r="417" spans="1:8" x14ac:dyDescent="0.25">
      <c r="A417" s="87">
        <v>638000</v>
      </c>
      <c r="B417" s="35">
        <v>411100</v>
      </c>
      <c r="C417" s="36" t="s">
        <v>183</v>
      </c>
      <c r="D417" s="34">
        <f t="shared" si="343"/>
        <v>336</v>
      </c>
      <c r="E417" s="34">
        <f t="shared" si="343"/>
        <v>336</v>
      </c>
      <c r="F417" s="34">
        <f t="shared" si="343"/>
        <v>336</v>
      </c>
      <c r="G417" s="34">
        <f t="shared" si="343"/>
        <v>0</v>
      </c>
      <c r="H417" s="2">
        <f t="shared" si="329"/>
        <v>0</v>
      </c>
    </row>
    <row r="418" spans="1:8" x14ac:dyDescent="0.25">
      <c r="A418" s="88">
        <v>638100</v>
      </c>
      <c r="B418" s="35">
        <v>411100</v>
      </c>
      <c r="C418" s="35" t="s">
        <v>191</v>
      </c>
      <c r="D418" s="54">
        <v>336</v>
      </c>
      <c r="E418" s="54">
        <v>336</v>
      </c>
      <c r="F418" s="54">
        <v>336</v>
      </c>
      <c r="G418" s="54">
        <v>0</v>
      </c>
      <c r="H418" s="2">
        <f t="shared" si="329"/>
        <v>0</v>
      </c>
    </row>
    <row r="419" spans="1:8" x14ac:dyDescent="0.25">
      <c r="A419" s="35"/>
      <c r="B419" s="35"/>
      <c r="C419" s="33" t="s">
        <v>97</v>
      </c>
      <c r="D419" s="34">
        <f t="shared" ref="D419:G419" si="344">D387+D411</f>
        <v>949601</v>
      </c>
      <c r="E419" s="34">
        <f t="shared" ref="E419" si="345">E387+E411</f>
        <v>662153</v>
      </c>
      <c r="F419" s="34">
        <f t="shared" si="344"/>
        <v>949601</v>
      </c>
      <c r="G419" s="34">
        <f t="shared" si="344"/>
        <v>946326</v>
      </c>
      <c r="H419" s="2">
        <f t="shared" si="329"/>
        <v>99.655118307583919</v>
      </c>
    </row>
    <row r="420" spans="1:8" x14ac:dyDescent="0.25">
      <c r="A420" s="35"/>
      <c r="B420" s="35"/>
      <c r="C420" s="33" t="s">
        <v>192</v>
      </c>
      <c r="D420" s="34">
        <f t="shared" ref="D420:G420" si="346">D387+D411+D416</f>
        <v>949937</v>
      </c>
      <c r="E420" s="34">
        <f t="shared" ref="E420" si="347">E387+E411+E416</f>
        <v>662489</v>
      </c>
      <c r="F420" s="34">
        <f t="shared" si="346"/>
        <v>949937</v>
      </c>
      <c r="G420" s="34">
        <f t="shared" si="346"/>
        <v>946326</v>
      </c>
      <c r="H420" s="2">
        <f t="shared" si="329"/>
        <v>99.619869528189767</v>
      </c>
    </row>
    <row r="421" spans="1:8" x14ac:dyDescent="0.25">
      <c r="A421" s="44"/>
      <c r="B421" s="44"/>
      <c r="C421" s="57"/>
      <c r="D421" s="42"/>
      <c r="E421" s="42"/>
      <c r="F421" s="42"/>
      <c r="G421" s="42"/>
      <c r="H421" s="3"/>
    </row>
    <row r="422" spans="1:8" x14ac:dyDescent="0.25">
      <c r="A422" s="44"/>
      <c r="B422" s="44"/>
      <c r="C422" s="57"/>
      <c r="D422" s="42"/>
      <c r="E422" s="42"/>
      <c r="F422" s="42"/>
      <c r="G422" s="42"/>
      <c r="H422" s="3"/>
    </row>
    <row r="423" spans="1:8" x14ac:dyDescent="0.25">
      <c r="A423" s="70"/>
      <c r="B423" s="70">
        <v>8</v>
      </c>
      <c r="C423" s="43" t="s">
        <v>121</v>
      </c>
      <c r="D423" s="44"/>
      <c r="E423" s="44"/>
      <c r="F423" s="44"/>
      <c r="G423" s="44"/>
      <c r="H423" s="6"/>
    </row>
    <row r="424" spans="1:8" x14ac:dyDescent="0.25">
      <c r="A424" s="89" t="s">
        <v>159</v>
      </c>
      <c r="B424" s="59" t="s">
        <v>113</v>
      </c>
      <c r="C424" s="59" t="s">
        <v>116</v>
      </c>
      <c r="D424" s="46" t="s">
        <v>271</v>
      </c>
      <c r="E424" s="46" t="s">
        <v>257</v>
      </c>
      <c r="F424" s="61" t="s">
        <v>290</v>
      </c>
      <c r="G424" s="46" t="s">
        <v>291</v>
      </c>
      <c r="H424" s="12" t="s">
        <v>252</v>
      </c>
    </row>
    <row r="425" spans="1:8" x14ac:dyDescent="0.25">
      <c r="A425" s="78" t="s">
        <v>161</v>
      </c>
      <c r="B425" s="62" t="s">
        <v>114</v>
      </c>
      <c r="C425" s="62"/>
      <c r="D425" s="49">
        <v>2018</v>
      </c>
      <c r="E425" s="49" t="s">
        <v>295</v>
      </c>
      <c r="F425" s="63">
        <v>2018</v>
      </c>
      <c r="G425" s="49">
        <v>2019</v>
      </c>
      <c r="H425" s="15" t="s">
        <v>292</v>
      </c>
    </row>
    <row r="426" spans="1:8" x14ac:dyDescent="0.25">
      <c r="A426" s="80">
        <v>1</v>
      </c>
      <c r="B426" s="104">
        <v>2</v>
      </c>
      <c r="C426" s="64">
        <v>3</v>
      </c>
      <c r="D426" s="49">
        <v>4</v>
      </c>
      <c r="E426" s="49">
        <v>5</v>
      </c>
      <c r="F426" s="49">
        <v>6</v>
      </c>
      <c r="G426" s="49">
        <v>7</v>
      </c>
      <c r="H426" s="8">
        <v>8</v>
      </c>
    </row>
    <row r="427" spans="1:8" x14ac:dyDescent="0.25">
      <c r="A427" s="35"/>
      <c r="B427" s="33" t="s">
        <v>61</v>
      </c>
      <c r="C427" s="33"/>
      <c r="D427" s="34">
        <f t="shared" ref="D427:G427" si="348">D428</f>
        <v>149649</v>
      </c>
      <c r="E427" s="34">
        <f t="shared" si="348"/>
        <v>102680</v>
      </c>
      <c r="F427" s="34">
        <f t="shared" si="348"/>
        <v>149649</v>
      </c>
      <c r="G427" s="34">
        <f t="shared" si="348"/>
        <v>163340</v>
      </c>
      <c r="H427" s="2">
        <f t="shared" ref="H427:H456" si="349">G427/D427*100</f>
        <v>109.14874138818166</v>
      </c>
    </row>
    <row r="428" spans="1:8" x14ac:dyDescent="0.25">
      <c r="A428" s="87">
        <v>41</v>
      </c>
      <c r="B428" s="87">
        <v>410000</v>
      </c>
      <c r="C428" s="33" t="s">
        <v>71</v>
      </c>
      <c r="D428" s="34">
        <f t="shared" ref="D428:G428" si="350">D429+D434</f>
        <v>149649</v>
      </c>
      <c r="E428" s="34">
        <f t="shared" ref="E428" si="351">E429+E434</f>
        <v>102680</v>
      </c>
      <c r="F428" s="34">
        <f t="shared" si="350"/>
        <v>149649</v>
      </c>
      <c r="G428" s="34">
        <f t="shared" si="350"/>
        <v>163340</v>
      </c>
      <c r="H428" s="2">
        <f t="shared" si="349"/>
        <v>109.14874138818166</v>
      </c>
    </row>
    <row r="429" spans="1:8" x14ac:dyDescent="0.25">
      <c r="A429" s="87">
        <v>411000</v>
      </c>
      <c r="B429" s="87">
        <v>411000</v>
      </c>
      <c r="C429" s="33" t="s">
        <v>16</v>
      </c>
      <c r="D429" s="34">
        <f t="shared" ref="D429:G429" si="352">D430+D431+D432+D433</f>
        <v>118099</v>
      </c>
      <c r="E429" s="34">
        <f t="shared" ref="E429" si="353">E430+E431+E432+E433</f>
        <v>87137</v>
      </c>
      <c r="F429" s="34">
        <f t="shared" si="352"/>
        <v>118099</v>
      </c>
      <c r="G429" s="34">
        <f t="shared" si="352"/>
        <v>121990</v>
      </c>
      <c r="H429" s="2">
        <f t="shared" si="349"/>
        <v>103.2946934351688</v>
      </c>
    </row>
    <row r="430" spans="1:8" x14ac:dyDescent="0.25">
      <c r="A430" s="35">
        <v>411100</v>
      </c>
      <c r="B430" s="88">
        <v>411100</v>
      </c>
      <c r="C430" s="35" t="s">
        <v>72</v>
      </c>
      <c r="D430" s="54">
        <v>98900</v>
      </c>
      <c r="E430" s="54">
        <v>72780</v>
      </c>
      <c r="F430" s="54">
        <v>98900</v>
      </c>
      <c r="G430" s="54">
        <v>100207</v>
      </c>
      <c r="H430" s="2">
        <f t="shared" si="349"/>
        <v>101.32153690596562</v>
      </c>
    </row>
    <row r="431" spans="1:8" x14ac:dyDescent="0.25">
      <c r="A431" s="35">
        <v>411200</v>
      </c>
      <c r="B431" s="35">
        <v>411200</v>
      </c>
      <c r="C431" s="35" t="s">
        <v>73</v>
      </c>
      <c r="D431" s="54">
        <v>16800</v>
      </c>
      <c r="E431" s="54">
        <v>11628</v>
      </c>
      <c r="F431" s="54">
        <v>16800</v>
      </c>
      <c r="G431" s="54">
        <v>18783</v>
      </c>
      <c r="H431" s="2">
        <f t="shared" si="349"/>
        <v>111.80357142857143</v>
      </c>
    </row>
    <row r="432" spans="1:8" x14ac:dyDescent="0.25">
      <c r="A432" s="35">
        <v>411300</v>
      </c>
      <c r="B432" s="35">
        <v>411100</v>
      </c>
      <c r="C432" s="35" t="s">
        <v>235</v>
      </c>
      <c r="D432" s="54">
        <v>2399</v>
      </c>
      <c r="E432" s="54">
        <v>2729</v>
      </c>
      <c r="F432" s="54">
        <v>2399</v>
      </c>
      <c r="G432" s="54">
        <v>3000</v>
      </c>
      <c r="H432" s="2">
        <f t="shared" si="349"/>
        <v>125.05210504376825</v>
      </c>
    </row>
    <row r="433" spans="1:8" x14ac:dyDescent="0.25">
      <c r="A433" s="35">
        <v>411400</v>
      </c>
      <c r="B433" s="35">
        <v>411100</v>
      </c>
      <c r="C433" s="35" t="s">
        <v>176</v>
      </c>
      <c r="D433" s="53">
        <v>0</v>
      </c>
      <c r="E433" s="53">
        <v>0</v>
      </c>
      <c r="F433" s="53">
        <v>0</v>
      </c>
      <c r="G433" s="53">
        <v>0</v>
      </c>
      <c r="H433" s="2"/>
    </row>
    <row r="434" spans="1:8" x14ac:dyDescent="0.25">
      <c r="A434" s="87">
        <v>412000</v>
      </c>
      <c r="B434" s="87">
        <v>412000</v>
      </c>
      <c r="C434" s="33" t="s">
        <v>74</v>
      </c>
      <c r="D434" s="34">
        <f t="shared" ref="D434:G434" si="354">D435+D436+D437+D438+D439+D440+D441+D442</f>
        <v>31550</v>
      </c>
      <c r="E434" s="34">
        <f t="shared" ref="E434" si="355">E435+E436+E437+E438+E439+E440+E441+E442</f>
        <v>15543</v>
      </c>
      <c r="F434" s="34">
        <f t="shared" si="354"/>
        <v>31550</v>
      </c>
      <c r="G434" s="34">
        <f t="shared" si="354"/>
        <v>41350</v>
      </c>
      <c r="H434" s="2">
        <f t="shared" si="349"/>
        <v>131.06180665610142</v>
      </c>
    </row>
    <row r="435" spans="1:8" x14ac:dyDescent="0.25">
      <c r="A435" s="35">
        <v>412100</v>
      </c>
      <c r="B435" s="88">
        <v>412100</v>
      </c>
      <c r="C435" s="35" t="s">
        <v>75</v>
      </c>
      <c r="D435" s="53">
        <v>0</v>
      </c>
      <c r="E435" s="53">
        <v>0</v>
      </c>
      <c r="F435" s="53">
        <v>0</v>
      </c>
      <c r="G435" s="53">
        <v>0</v>
      </c>
      <c r="H435" s="2"/>
    </row>
    <row r="436" spans="1:8" x14ac:dyDescent="0.25">
      <c r="A436" s="35">
        <v>412200</v>
      </c>
      <c r="B436" s="35">
        <v>412200</v>
      </c>
      <c r="C436" s="35" t="s">
        <v>76</v>
      </c>
      <c r="D436" s="53">
        <v>10550</v>
      </c>
      <c r="E436" s="53">
        <v>5036</v>
      </c>
      <c r="F436" s="53">
        <v>10550</v>
      </c>
      <c r="G436" s="53">
        <v>10550</v>
      </c>
      <c r="H436" s="2">
        <f t="shared" si="349"/>
        <v>100</v>
      </c>
    </row>
    <row r="437" spans="1:8" x14ac:dyDescent="0.25">
      <c r="A437" s="35">
        <v>412300</v>
      </c>
      <c r="B437" s="35">
        <v>412300</v>
      </c>
      <c r="C437" s="35" t="s">
        <v>77</v>
      </c>
      <c r="D437" s="53">
        <v>1200</v>
      </c>
      <c r="E437" s="53">
        <v>549</v>
      </c>
      <c r="F437" s="53">
        <v>1200</v>
      </c>
      <c r="G437" s="53">
        <v>1200</v>
      </c>
      <c r="H437" s="2">
        <f t="shared" si="349"/>
        <v>100</v>
      </c>
    </row>
    <row r="438" spans="1:8" x14ac:dyDescent="0.25">
      <c r="A438" s="35">
        <v>412400</v>
      </c>
      <c r="B438" s="35">
        <v>412400</v>
      </c>
      <c r="C438" s="35" t="s">
        <v>78</v>
      </c>
      <c r="D438" s="53">
        <v>12500</v>
      </c>
      <c r="E438" s="53">
        <v>5760</v>
      </c>
      <c r="F438" s="53">
        <v>12500</v>
      </c>
      <c r="G438" s="53">
        <v>22000</v>
      </c>
      <c r="H438" s="2">
        <f t="shared" si="349"/>
        <v>176</v>
      </c>
    </row>
    <row r="439" spans="1:8" x14ac:dyDescent="0.25">
      <c r="A439" s="35">
        <v>412500</v>
      </c>
      <c r="B439" s="35">
        <v>412500</v>
      </c>
      <c r="C439" s="35" t="s">
        <v>79</v>
      </c>
      <c r="D439" s="53">
        <v>900</v>
      </c>
      <c r="E439" s="53">
        <v>671</v>
      </c>
      <c r="F439" s="53">
        <v>900</v>
      </c>
      <c r="G439" s="53">
        <v>900</v>
      </c>
      <c r="H439" s="2">
        <f t="shared" si="349"/>
        <v>100</v>
      </c>
    </row>
    <row r="440" spans="1:8" x14ac:dyDescent="0.25">
      <c r="A440" s="35">
        <v>412600</v>
      </c>
      <c r="B440" s="35">
        <v>412600</v>
      </c>
      <c r="C440" s="35" t="s">
        <v>80</v>
      </c>
      <c r="D440" s="53">
        <v>500</v>
      </c>
      <c r="E440" s="53">
        <v>0</v>
      </c>
      <c r="F440" s="53">
        <v>500</v>
      </c>
      <c r="G440" s="53">
        <v>500</v>
      </c>
      <c r="H440" s="2">
        <f t="shared" si="349"/>
        <v>100</v>
      </c>
    </row>
    <row r="441" spans="1:8" x14ac:dyDescent="0.25">
      <c r="A441" s="35">
        <v>412700</v>
      </c>
      <c r="B441" s="35">
        <v>412700</v>
      </c>
      <c r="C441" s="35" t="s">
        <v>81</v>
      </c>
      <c r="D441" s="53">
        <v>2900</v>
      </c>
      <c r="E441" s="53">
        <v>2121</v>
      </c>
      <c r="F441" s="53">
        <v>2900</v>
      </c>
      <c r="G441" s="53">
        <v>3000</v>
      </c>
      <c r="H441" s="2">
        <f t="shared" si="349"/>
        <v>103.44827586206897</v>
      </c>
    </row>
    <row r="442" spans="1:8" x14ac:dyDescent="0.25">
      <c r="A442" s="35">
        <v>412900</v>
      </c>
      <c r="B442" s="37">
        <v>412900</v>
      </c>
      <c r="C442" s="35" t="s">
        <v>84</v>
      </c>
      <c r="D442" s="53">
        <v>3000</v>
      </c>
      <c r="E442" s="53">
        <v>1406</v>
      </c>
      <c r="F442" s="53">
        <v>3000</v>
      </c>
      <c r="G442" s="53">
        <v>3200</v>
      </c>
      <c r="H442" s="2">
        <f t="shared" si="349"/>
        <v>106.66666666666667</v>
      </c>
    </row>
    <row r="443" spans="1:8" x14ac:dyDescent="0.25">
      <c r="A443" s="35"/>
      <c r="B443" s="33" t="s">
        <v>83</v>
      </c>
      <c r="C443" s="35"/>
      <c r="D443" s="34">
        <f t="shared" ref="D443:G443" si="356">D444</f>
        <v>13830</v>
      </c>
      <c r="E443" s="34">
        <f t="shared" si="356"/>
        <v>3366</v>
      </c>
      <c r="F443" s="34">
        <f t="shared" si="356"/>
        <v>13830</v>
      </c>
      <c r="G443" s="34">
        <f t="shared" si="356"/>
        <v>3600</v>
      </c>
      <c r="H443" s="2">
        <f t="shared" si="349"/>
        <v>26.030368763557483</v>
      </c>
    </row>
    <row r="444" spans="1:8" x14ac:dyDescent="0.25">
      <c r="A444" s="87">
        <v>51</v>
      </c>
      <c r="B444" s="87">
        <v>510000</v>
      </c>
      <c r="C444" s="33" t="s">
        <v>92</v>
      </c>
      <c r="D444" s="34">
        <f t="shared" ref="D444:G444" si="357">D445+D450</f>
        <v>13830</v>
      </c>
      <c r="E444" s="34">
        <f t="shared" ref="E444" si="358">E445+E450</f>
        <v>3366</v>
      </c>
      <c r="F444" s="34">
        <f t="shared" si="357"/>
        <v>13830</v>
      </c>
      <c r="G444" s="34">
        <f t="shared" si="357"/>
        <v>3600</v>
      </c>
      <c r="H444" s="2">
        <f t="shared" si="349"/>
        <v>26.030368763557483</v>
      </c>
    </row>
    <row r="445" spans="1:8" x14ac:dyDescent="0.25">
      <c r="A445" s="87">
        <v>511000</v>
      </c>
      <c r="B445" s="87">
        <v>511000</v>
      </c>
      <c r="C445" s="33" t="s">
        <v>31</v>
      </c>
      <c r="D445" s="34">
        <f t="shared" ref="D445:G445" si="359">D446+D447+D448+D449</f>
        <v>13230</v>
      </c>
      <c r="E445" s="34">
        <f t="shared" ref="E445" si="360">E446+E447+E448+E449</f>
        <v>2949</v>
      </c>
      <c r="F445" s="34">
        <f t="shared" si="359"/>
        <v>13230</v>
      </c>
      <c r="G445" s="34">
        <f t="shared" si="359"/>
        <v>3000</v>
      </c>
      <c r="H445" s="2">
        <f t="shared" si="349"/>
        <v>22.67573696145125</v>
      </c>
    </row>
    <row r="446" spans="1:8" x14ac:dyDescent="0.25">
      <c r="A446" s="35">
        <v>511100</v>
      </c>
      <c r="B446" s="88">
        <v>511100</v>
      </c>
      <c r="C446" s="35" t="s">
        <v>93</v>
      </c>
      <c r="D446" s="53">
        <v>0</v>
      </c>
      <c r="E446" s="53">
        <v>0</v>
      </c>
      <c r="F446" s="53">
        <v>0</v>
      </c>
      <c r="G446" s="53">
        <v>0</v>
      </c>
      <c r="H446" s="2"/>
    </row>
    <row r="447" spans="1:8" x14ac:dyDescent="0.25">
      <c r="A447" s="35">
        <v>511200</v>
      </c>
      <c r="B447" s="35">
        <v>511200</v>
      </c>
      <c r="C447" s="35" t="s">
        <v>94</v>
      </c>
      <c r="D447" s="54">
        <v>3250</v>
      </c>
      <c r="E447" s="54">
        <v>0</v>
      </c>
      <c r="F447" s="54">
        <v>3250</v>
      </c>
      <c r="G447" s="54">
        <v>3000</v>
      </c>
      <c r="H447" s="2">
        <f t="shared" si="349"/>
        <v>92.307692307692307</v>
      </c>
    </row>
    <row r="448" spans="1:8" x14ac:dyDescent="0.25">
      <c r="A448" s="35">
        <v>511300</v>
      </c>
      <c r="B448" s="35">
        <v>511300</v>
      </c>
      <c r="C448" s="35" t="s">
        <v>95</v>
      </c>
      <c r="D448" s="53">
        <v>9980</v>
      </c>
      <c r="E448" s="53">
        <v>2949</v>
      </c>
      <c r="F448" s="53">
        <v>9980</v>
      </c>
      <c r="G448" s="53">
        <v>0</v>
      </c>
      <c r="H448" s="2">
        <f t="shared" si="349"/>
        <v>0</v>
      </c>
    </row>
    <row r="449" spans="1:8" x14ac:dyDescent="0.25">
      <c r="A449" s="35">
        <v>511700</v>
      </c>
      <c r="B449" s="35">
        <v>511700</v>
      </c>
      <c r="C449" s="35" t="s">
        <v>96</v>
      </c>
      <c r="D449" s="53">
        <v>0</v>
      </c>
      <c r="E449" s="53">
        <v>0</v>
      </c>
      <c r="F449" s="53">
        <v>0</v>
      </c>
      <c r="G449" s="53">
        <v>0</v>
      </c>
      <c r="H449" s="2"/>
    </row>
    <row r="450" spans="1:8" x14ac:dyDescent="0.25">
      <c r="A450" s="87">
        <v>516000</v>
      </c>
      <c r="B450" s="87">
        <v>516000</v>
      </c>
      <c r="C450" s="33" t="s">
        <v>33</v>
      </c>
      <c r="D450" s="39">
        <f t="shared" ref="D450:G450" si="361">D451</f>
        <v>600</v>
      </c>
      <c r="E450" s="39">
        <f t="shared" si="361"/>
        <v>417</v>
      </c>
      <c r="F450" s="39">
        <f t="shared" si="361"/>
        <v>600</v>
      </c>
      <c r="G450" s="39">
        <f t="shared" si="361"/>
        <v>600</v>
      </c>
      <c r="H450" s="2">
        <f t="shared" si="349"/>
        <v>100</v>
      </c>
    </row>
    <row r="451" spans="1:8" x14ac:dyDescent="0.25">
      <c r="A451" s="35">
        <v>516100</v>
      </c>
      <c r="B451" s="35">
        <v>516100</v>
      </c>
      <c r="C451" s="35" t="s">
        <v>33</v>
      </c>
      <c r="D451" s="53">
        <v>600</v>
      </c>
      <c r="E451" s="53">
        <v>417</v>
      </c>
      <c r="F451" s="53">
        <v>600</v>
      </c>
      <c r="G451" s="53">
        <v>600</v>
      </c>
      <c r="H451" s="2">
        <f t="shared" si="349"/>
        <v>100</v>
      </c>
    </row>
    <row r="452" spans="1:8" x14ac:dyDescent="0.25">
      <c r="A452" s="87">
        <v>63</v>
      </c>
      <c r="B452" s="35"/>
      <c r="C452" s="33" t="s">
        <v>188</v>
      </c>
      <c r="D452" s="34">
        <f t="shared" ref="D452:G453" si="362">D453</f>
        <v>630</v>
      </c>
      <c r="E452" s="34">
        <f t="shared" si="362"/>
        <v>629</v>
      </c>
      <c r="F452" s="34">
        <f t="shared" si="362"/>
        <v>630</v>
      </c>
      <c r="G452" s="34">
        <f t="shared" si="362"/>
        <v>0</v>
      </c>
      <c r="H452" s="2">
        <f t="shared" si="349"/>
        <v>0</v>
      </c>
    </row>
    <row r="453" spans="1:8" x14ac:dyDescent="0.25">
      <c r="A453" s="87">
        <v>638000</v>
      </c>
      <c r="B453" s="35">
        <v>411100</v>
      </c>
      <c r="C453" s="36" t="s">
        <v>183</v>
      </c>
      <c r="D453" s="34">
        <f t="shared" si="362"/>
        <v>630</v>
      </c>
      <c r="E453" s="34">
        <f t="shared" si="362"/>
        <v>629</v>
      </c>
      <c r="F453" s="34">
        <f t="shared" si="362"/>
        <v>630</v>
      </c>
      <c r="G453" s="34">
        <f t="shared" si="362"/>
        <v>0</v>
      </c>
      <c r="H453" s="2">
        <f t="shared" si="349"/>
        <v>0</v>
      </c>
    </row>
    <row r="454" spans="1:8" x14ac:dyDescent="0.25">
      <c r="A454" s="88">
        <v>638100</v>
      </c>
      <c r="B454" s="35">
        <v>411100</v>
      </c>
      <c r="C454" s="35" t="s">
        <v>191</v>
      </c>
      <c r="D454" s="54">
        <v>630</v>
      </c>
      <c r="E454" s="54">
        <v>629</v>
      </c>
      <c r="F454" s="54">
        <v>630</v>
      </c>
      <c r="G454" s="54">
        <v>0</v>
      </c>
      <c r="H454" s="2">
        <f t="shared" si="349"/>
        <v>0</v>
      </c>
    </row>
    <row r="455" spans="1:8" x14ac:dyDescent="0.25">
      <c r="A455" s="35"/>
      <c r="B455" s="35"/>
      <c r="C455" s="33" t="s">
        <v>97</v>
      </c>
      <c r="D455" s="34">
        <f t="shared" ref="D455:G455" si="363">D427+D443</f>
        <v>163479</v>
      </c>
      <c r="E455" s="34">
        <f t="shared" ref="E455" si="364">E427+E443</f>
        <v>106046</v>
      </c>
      <c r="F455" s="34">
        <f t="shared" si="363"/>
        <v>163479</v>
      </c>
      <c r="G455" s="34">
        <f t="shared" si="363"/>
        <v>166940</v>
      </c>
      <c r="H455" s="2">
        <f t="shared" si="349"/>
        <v>102.11709149187358</v>
      </c>
    </row>
    <row r="456" spans="1:8" x14ac:dyDescent="0.25">
      <c r="A456" s="35"/>
      <c r="B456" s="35"/>
      <c r="C456" s="33" t="s">
        <v>192</v>
      </c>
      <c r="D456" s="34">
        <f t="shared" ref="D456:G456" si="365">D427+D443+D452</f>
        <v>164109</v>
      </c>
      <c r="E456" s="34">
        <f t="shared" ref="E456" si="366">E427+E443+E452</f>
        <v>106675</v>
      </c>
      <c r="F456" s="34">
        <f t="shared" si="365"/>
        <v>164109</v>
      </c>
      <c r="G456" s="34">
        <f t="shared" si="365"/>
        <v>166940</v>
      </c>
      <c r="H456" s="2">
        <f t="shared" si="349"/>
        <v>101.72507296979447</v>
      </c>
    </row>
    <row r="457" spans="1:8" x14ac:dyDescent="0.25">
      <c r="A457" s="44"/>
      <c r="B457" s="44"/>
      <c r="C457" s="57"/>
      <c r="D457" s="42"/>
      <c r="E457" s="42"/>
      <c r="F457" s="42"/>
      <c r="G457" s="42"/>
      <c r="H457" s="3"/>
    </row>
    <row r="458" spans="1:8" x14ac:dyDescent="0.25">
      <c r="A458" s="70"/>
      <c r="B458" s="75">
        <v>9</v>
      </c>
      <c r="C458" s="43" t="s">
        <v>122</v>
      </c>
      <c r="D458" s="44"/>
      <c r="E458" s="44"/>
      <c r="F458" s="44"/>
      <c r="G458" s="44"/>
      <c r="H458" s="6"/>
    </row>
    <row r="459" spans="1:8" x14ac:dyDescent="0.25">
      <c r="A459" s="89" t="s">
        <v>162</v>
      </c>
      <c r="B459" s="59" t="s">
        <v>113</v>
      </c>
      <c r="C459" s="59" t="s">
        <v>116</v>
      </c>
      <c r="D459" s="46" t="s">
        <v>271</v>
      </c>
      <c r="E459" s="46" t="s">
        <v>257</v>
      </c>
      <c r="F459" s="61" t="s">
        <v>290</v>
      </c>
      <c r="G459" s="46" t="s">
        <v>291</v>
      </c>
      <c r="H459" s="12" t="s">
        <v>252</v>
      </c>
    </row>
    <row r="460" spans="1:8" x14ac:dyDescent="0.25">
      <c r="A460" s="78" t="s">
        <v>161</v>
      </c>
      <c r="B460" s="62" t="s">
        <v>114</v>
      </c>
      <c r="C460" s="62"/>
      <c r="D460" s="49">
        <v>2018</v>
      </c>
      <c r="E460" s="49" t="s">
        <v>295</v>
      </c>
      <c r="F460" s="63">
        <v>2018</v>
      </c>
      <c r="G460" s="49">
        <v>2019</v>
      </c>
      <c r="H460" s="15" t="s">
        <v>292</v>
      </c>
    </row>
    <row r="461" spans="1:8" x14ac:dyDescent="0.25">
      <c r="A461" s="80">
        <v>1</v>
      </c>
      <c r="B461" s="104">
        <v>2</v>
      </c>
      <c r="C461" s="64">
        <v>3</v>
      </c>
      <c r="D461" s="49">
        <v>4</v>
      </c>
      <c r="E461" s="49">
        <v>5</v>
      </c>
      <c r="F461" s="49">
        <v>6</v>
      </c>
      <c r="G461" s="49">
        <v>7</v>
      </c>
      <c r="H461" s="8">
        <v>8</v>
      </c>
    </row>
    <row r="462" spans="1:8" x14ac:dyDescent="0.25">
      <c r="A462" s="35"/>
      <c r="B462" s="33" t="s">
        <v>61</v>
      </c>
      <c r="C462" s="33"/>
      <c r="D462" s="34">
        <f t="shared" ref="D462:G462" si="367">D463</f>
        <v>68300</v>
      </c>
      <c r="E462" s="34">
        <f t="shared" si="367"/>
        <v>47356</v>
      </c>
      <c r="F462" s="34">
        <f t="shared" si="367"/>
        <v>68300</v>
      </c>
      <c r="G462" s="34">
        <f t="shared" si="367"/>
        <v>74500</v>
      </c>
      <c r="H462" s="2">
        <f t="shared" ref="H462:H481" si="368">G462/D462*100</f>
        <v>109.07759882869692</v>
      </c>
    </row>
    <row r="463" spans="1:8" x14ac:dyDescent="0.25">
      <c r="A463" s="87">
        <v>41</v>
      </c>
      <c r="B463" s="87">
        <v>410000</v>
      </c>
      <c r="C463" s="33" t="s">
        <v>71</v>
      </c>
      <c r="D463" s="34">
        <f t="shared" ref="D463:G463" si="369">D464+D466</f>
        <v>68300</v>
      </c>
      <c r="E463" s="34">
        <f t="shared" ref="E463" si="370">E464+E466</f>
        <v>47356</v>
      </c>
      <c r="F463" s="34">
        <f t="shared" si="369"/>
        <v>68300</v>
      </c>
      <c r="G463" s="34">
        <f t="shared" si="369"/>
        <v>74500</v>
      </c>
      <c r="H463" s="2">
        <f t="shared" si="368"/>
        <v>109.07759882869692</v>
      </c>
    </row>
    <row r="464" spans="1:8" x14ac:dyDescent="0.25">
      <c r="A464" s="87">
        <v>411000</v>
      </c>
      <c r="B464" s="87">
        <v>411000</v>
      </c>
      <c r="C464" s="33" t="s">
        <v>16</v>
      </c>
      <c r="D464" s="34">
        <f t="shared" ref="D464:G464" si="371">D465</f>
        <v>10500</v>
      </c>
      <c r="E464" s="34">
        <f t="shared" si="371"/>
        <v>9996</v>
      </c>
      <c r="F464" s="34">
        <f t="shared" si="371"/>
        <v>10500</v>
      </c>
      <c r="G464" s="34">
        <f t="shared" si="371"/>
        <v>14000</v>
      </c>
      <c r="H464" s="2">
        <f t="shared" si="368"/>
        <v>133.33333333333331</v>
      </c>
    </row>
    <row r="465" spans="1:8" x14ac:dyDescent="0.25">
      <c r="A465" s="35">
        <v>411200</v>
      </c>
      <c r="B465" s="35">
        <v>411200</v>
      </c>
      <c r="C465" s="35" t="s">
        <v>73</v>
      </c>
      <c r="D465" s="54">
        <v>10500</v>
      </c>
      <c r="E465" s="54">
        <v>9996</v>
      </c>
      <c r="F465" s="54">
        <v>10500</v>
      </c>
      <c r="G465" s="54">
        <v>14000</v>
      </c>
      <c r="H465" s="2">
        <f t="shared" si="368"/>
        <v>133.33333333333331</v>
      </c>
    </row>
    <row r="466" spans="1:8" x14ac:dyDescent="0.25">
      <c r="A466" s="87">
        <v>412000</v>
      </c>
      <c r="B466" s="87">
        <v>412000</v>
      </c>
      <c r="C466" s="33" t="s">
        <v>74</v>
      </c>
      <c r="D466" s="34">
        <f t="shared" ref="D466:G466" si="372">D467+D468+D469+D470+D471+D472+D473+D474</f>
        <v>57800</v>
      </c>
      <c r="E466" s="34">
        <f t="shared" ref="E466" si="373">E467+E468+E469+E470+E471+E472+E473+E474</f>
        <v>37360</v>
      </c>
      <c r="F466" s="34">
        <f t="shared" si="372"/>
        <v>57800</v>
      </c>
      <c r="G466" s="34">
        <f t="shared" si="372"/>
        <v>60500</v>
      </c>
      <c r="H466" s="2">
        <f t="shared" si="368"/>
        <v>104.6712802768166</v>
      </c>
    </row>
    <row r="467" spans="1:8" x14ac:dyDescent="0.25">
      <c r="A467" s="35">
        <v>412100</v>
      </c>
      <c r="B467" s="88">
        <v>412100</v>
      </c>
      <c r="C467" s="35" t="s">
        <v>75</v>
      </c>
      <c r="D467" s="53">
        <v>0</v>
      </c>
      <c r="E467" s="53">
        <v>0</v>
      </c>
      <c r="F467" s="53">
        <v>0</v>
      </c>
      <c r="G467" s="53">
        <v>0</v>
      </c>
      <c r="H467" s="2"/>
    </row>
    <row r="468" spans="1:8" x14ac:dyDescent="0.25">
      <c r="A468" s="35">
        <v>412200</v>
      </c>
      <c r="B468" s="35">
        <v>412200</v>
      </c>
      <c r="C468" s="35" t="s">
        <v>76</v>
      </c>
      <c r="D468" s="53">
        <v>38000</v>
      </c>
      <c r="E468" s="53">
        <v>24169</v>
      </c>
      <c r="F468" s="53">
        <v>38000</v>
      </c>
      <c r="G468" s="53">
        <v>40000</v>
      </c>
      <c r="H468" s="2">
        <f t="shared" si="368"/>
        <v>105.26315789473684</v>
      </c>
    </row>
    <row r="469" spans="1:8" x14ac:dyDescent="0.25">
      <c r="A469" s="35">
        <v>412300</v>
      </c>
      <c r="B469" s="35">
        <v>412300</v>
      </c>
      <c r="C469" s="35" t="s">
        <v>77</v>
      </c>
      <c r="D469" s="53">
        <v>4500</v>
      </c>
      <c r="E469" s="53">
        <v>2565</v>
      </c>
      <c r="F469" s="53">
        <v>4500</v>
      </c>
      <c r="G469" s="53">
        <v>4500</v>
      </c>
      <c r="H469" s="2">
        <f t="shared" si="368"/>
        <v>100</v>
      </c>
    </row>
    <row r="470" spans="1:8" x14ac:dyDescent="0.25">
      <c r="A470" s="35">
        <v>412400</v>
      </c>
      <c r="B470" s="35">
        <v>412400</v>
      </c>
      <c r="C470" s="35" t="s">
        <v>78</v>
      </c>
      <c r="D470" s="53">
        <v>1500</v>
      </c>
      <c r="E470" s="53">
        <v>1661</v>
      </c>
      <c r="F470" s="53">
        <v>1500</v>
      </c>
      <c r="G470" s="53">
        <v>2000</v>
      </c>
      <c r="H470" s="2">
        <f t="shared" si="368"/>
        <v>133.33333333333331</v>
      </c>
    </row>
    <row r="471" spans="1:8" x14ac:dyDescent="0.25">
      <c r="A471" s="35">
        <v>412500</v>
      </c>
      <c r="B471" s="35">
        <v>412500</v>
      </c>
      <c r="C471" s="35" t="s">
        <v>79</v>
      </c>
      <c r="D471" s="53">
        <v>4000</v>
      </c>
      <c r="E471" s="53">
        <v>2839</v>
      </c>
      <c r="F471" s="53">
        <v>4000</v>
      </c>
      <c r="G471" s="53">
        <v>4000</v>
      </c>
      <c r="H471" s="2">
        <f t="shared" si="368"/>
        <v>100</v>
      </c>
    </row>
    <row r="472" spans="1:8" x14ac:dyDescent="0.25">
      <c r="A472" s="35">
        <v>412600</v>
      </c>
      <c r="B472" s="35">
        <v>412600</v>
      </c>
      <c r="C472" s="35" t="s">
        <v>80</v>
      </c>
      <c r="D472" s="53">
        <v>3800</v>
      </c>
      <c r="E472" s="53">
        <v>2633</v>
      </c>
      <c r="F472" s="53">
        <v>3800</v>
      </c>
      <c r="G472" s="53">
        <v>4000</v>
      </c>
      <c r="H472" s="2">
        <f t="shared" si="368"/>
        <v>105.26315789473684</v>
      </c>
    </row>
    <row r="473" spans="1:8" x14ac:dyDescent="0.25">
      <c r="A473" s="35">
        <v>412700</v>
      </c>
      <c r="B473" s="35">
        <v>412700</v>
      </c>
      <c r="C473" s="35" t="s">
        <v>81</v>
      </c>
      <c r="D473" s="53">
        <v>3500</v>
      </c>
      <c r="E473" s="53">
        <v>2195</v>
      </c>
      <c r="F473" s="53">
        <v>3500</v>
      </c>
      <c r="G473" s="53">
        <v>3500</v>
      </c>
      <c r="H473" s="2">
        <f t="shared" si="368"/>
        <v>100</v>
      </c>
    </row>
    <row r="474" spans="1:8" x14ac:dyDescent="0.25">
      <c r="A474" s="35">
        <v>412900</v>
      </c>
      <c r="B474" s="37">
        <v>412900</v>
      </c>
      <c r="C474" s="35" t="s">
        <v>84</v>
      </c>
      <c r="D474" s="53">
        <v>2500</v>
      </c>
      <c r="E474" s="53">
        <v>1298</v>
      </c>
      <c r="F474" s="53">
        <v>2500</v>
      </c>
      <c r="G474" s="53">
        <v>2500</v>
      </c>
      <c r="H474" s="2">
        <f t="shared" si="368"/>
        <v>100</v>
      </c>
    </row>
    <row r="475" spans="1:8" x14ac:dyDescent="0.25">
      <c r="A475" s="35"/>
      <c r="B475" s="33" t="s">
        <v>83</v>
      </c>
      <c r="C475" s="35"/>
      <c r="D475" s="34">
        <f t="shared" ref="D475:G476" si="374">D476</f>
        <v>2000</v>
      </c>
      <c r="E475" s="34">
        <f t="shared" si="374"/>
        <v>0</v>
      </c>
      <c r="F475" s="34">
        <f t="shared" si="374"/>
        <v>2000</v>
      </c>
      <c r="G475" s="34">
        <f t="shared" si="374"/>
        <v>2000</v>
      </c>
      <c r="H475" s="2">
        <f t="shared" si="368"/>
        <v>100</v>
      </c>
    </row>
    <row r="476" spans="1:8" x14ac:dyDescent="0.25">
      <c r="A476" s="87">
        <v>51</v>
      </c>
      <c r="B476" s="87">
        <v>510000</v>
      </c>
      <c r="C476" s="33" t="s">
        <v>92</v>
      </c>
      <c r="D476" s="34">
        <f t="shared" si="374"/>
        <v>2000</v>
      </c>
      <c r="E476" s="34">
        <f t="shared" si="374"/>
        <v>0</v>
      </c>
      <c r="F476" s="34">
        <f t="shared" si="374"/>
        <v>2000</v>
      </c>
      <c r="G476" s="34">
        <f t="shared" si="374"/>
        <v>2000</v>
      </c>
      <c r="H476" s="2">
        <f t="shared" si="368"/>
        <v>100</v>
      </c>
    </row>
    <row r="477" spans="1:8" x14ac:dyDescent="0.25">
      <c r="A477" s="87">
        <v>511000</v>
      </c>
      <c r="B477" s="87">
        <v>511000</v>
      </c>
      <c r="C477" s="33" t="s">
        <v>31</v>
      </c>
      <c r="D477" s="34">
        <f t="shared" ref="D477:G477" si="375">D478+D479+D480</f>
        <v>2000</v>
      </c>
      <c r="E477" s="34">
        <f t="shared" ref="E477" si="376">E478+E479+E480</f>
        <v>0</v>
      </c>
      <c r="F477" s="34">
        <f t="shared" si="375"/>
        <v>2000</v>
      </c>
      <c r="G477" s="34">
        <f t="shared" si="375"/>
        <v>2000</v>
      </c>
      <c r="H477" s="2">
        <f t="shared" si="368"/>
        <v>100</v>
      </c>
    </row>
    <row r="478" spans="1:8" x14ac:dyDescent="0.25">
      <c r="A478" s="35">
        <v>511200</v>
      </c>
      <c r="B478" s="35">
        <v>511200</v>
      </c>
      <c r="C478" s="35" t="s">
        <v>94</v>
      </c>
      <c r="D478" s="54">
        <v>0</v>
      </c>
      <c r="E478" s="54">
        <v>0</v>
      </c>
      <c r="F478" s="54">
        <v>0</v>
      </c>
      <c r="G478" s="54">
        <v>0</v>
      </c>
      <c r="H478" s="2"/>
    </row>
    <row r="479" spans="1:8" x14ac:dyDescent="0.25">
      <c r="A479" s="35">
        <v>511300</v>
      </c>
      <c r="B479" s="35">
        <v>511300</v>
      </c>
      <c r="C479" s="35" t="s">
        <v>95</v>
      </c>
      <c r="D479" s="53">
        <v>2000</v>
      </c>
      <c r="E479" s="53">
        <v>0</v>
      </c>
      <c r="F479" s="53">
        <v>2000</v>
      </c>
      <c r="G479" s="53">
        <v>2000</v>
      </c>
      <c r="H479" s="2">
        <f t="shared" si="368"/>
        <v>100</v>
      </c>
    </row>
    <row r="480" spans="1:8" x14ac:dyDescent="0.25">
      <c r="A480" s="35">
        <v>511700</v>
      </c>
      <c r="B480" s="35">
        <v>511700</v>
      </c>
      <c r="C480" s="35" t="s">
        <v>96</v>
      </c>
      <c r="D480" s="53">
        <v>0</v>
      </c>
      <c r="E480" s="53">
        <v>0</v>
      </c>
      <c r="F480" s="53">
        <v>0</v>
      </c>
      <c r="G480" s="53">
        <v>0</v>
      </c>
      <c r="H480" s="2"/>
    </row>
    <row r="481" spans="1:8" x14ac:dyDescent="0.25">
      <c r="A481" s="35"/>
      <c r="B481" s="35"/>
      <c r="C481" s="33" t="s">
        <v>97</v>
      </c>
      <c r="D481" s="67">
        <f t="shared" ref="D481:G481" si="377">D462+D475</f>
        <v>70300</v>
      </c>
      <c r="E481" s="67">
        <f t="shared" ref="E481" si="378">E462+E475</f>
        <v>47356</v>
      </c>
      <c r="F481" s="67">
        <f t="shared" si="377"/>
        <v>70300</v>
      </c>
      <c r="G481" s="67">
        <f t="shared" si="377"/>
        <v>76500</v>
      </c>
      <c r="H481" s="2">
        <f t="shared" si="368"/>
        <v>108.81934566145092</v>
      </c>
    </row>
    <row r="482" spans="1:8" x14ac:dyDescent="0.25">
      <c r="A482" s="44"/>
      <c r="B482" s="44"/>
      <c r="C482" s="57"/>
      <c r="D482" s="42"/>
      <c r="E482" s="42"/>
      <c r="F482" s="42"/>
      <c r="G482" s="42"/>
      <c r="H482" s="3"/>
    </row>
    <row r="483" spans="1:8" x14ac:dyDescent="0.25">
      <c r="A483" s="44"/>
      <c r="B483" s="44"/>
      <c r="C483" s="57"/>
      <c r="D483" s="44"/>
      <c r="E483" s="44"/>
      <c r="F483" s="44"/>
      <c r="G483" s="44"/>
      <c r="H483" s="6"/>
    </row>
    <row r="484" spans="1:8" x14ac:dyDescent="0.25">
      <c r="A484" s="70"/>
      <c r="B484" s="70">
        <v>10</v>
      </c>
      <c r="C484" s="43" t="s">
        <v>123</v>
      </c>
      <c r="D484" s="44"/>
      <c r="E484" s="44"/>
      <c r="F484" s="44"/>
      <c r="G484" s="44"/>
      <c r="H484" s="6"/>
    </row>
    <row r="485" spans="1:8" x14ac:dyDescent="0.25">
      <c r="A485" s="89" t="s">
        <v>162</v>
      </c>
      <c r="B485" s="59" t="s">
        <v>113</v>
      </c>
      <c r="C485" s="72" t="s">
        <v>116</v>
      </c>
      <c r="D485" s="46" t="s">
        <v>271</v>
      </c>
      <c r="E485" s="46" t="s">
        <v>257</v>
      </c>
      <c r="F485" s="61" t="s">
        <v>290</v>
      </c>
      <c r="G485" s="46" t="s">
        <v>291</v>
      </c>
      <c r="H485" s="12" t="s">
        <v>252</v>
      </c>
    </row>
    <row r="486" spans="1:8" x14ac:dyDescent="0.25">
      <c r="A486" s="78" t="s">
        <v>161</v>
      </c>
      <c r="B486" s="62" t="s">
        <v>114</v>
      </c>
      <c r="C486" s="73"/>
      <c r="D486" s="49">
        <v>2018</v>
      </c>
      <c r="E486" s="49" t="s">
        <v>295</v>
      </c>
      <c r="F486" s="63">
        <v>2018</v>
      </c>
      <c r="G486" s="49">
        <v>2019</v>
      </c>
      <c r="H486" s="15" t="s">
        <v>292</v>
      </c>
    </row>
    <row r="487" spans="1:8" x14ac:dyDescent="0.25">
      <c r="A487" s="80">
        <v>1</v>
      </c>
      <c r="B487" s="104">
        <v>2</v>
      </c>
      <c r="C487" s="64">
        <v>3</v>
      </c>
      <c r="D487" s="49">
        <v>4</v>
      </c>
      <c r="E487" s="49">
        <v>5</v>
      </c>
      <c r="F487" s="49">
        <v>6</v>
      </c>
      <c r="G487" s="49">
        <v>7</v>
      </c>
      <c r="H487" s="8">
        <v>8</v>
      </c>
    </row>
    <row r="488" spans="1:8" x14ac:dyDescent="0.25">
      <c r="A488" s="35"/>
      <c r="B488" s="33" t="s">
        <v>61</v>
      </c>
      <c r="C488" s="33"/>
      <c r="D488" s="34">
        <f t="shared" ref="D488:G488" si="379">D489</f>
        <v>8350</v>
      </c>
      <c r="E488" s="34">
        <f t="shared" si="379"/>
        <v>5560</v>
      </c>
      <c r="F488" s="34">
        <f t="shared" si="379"/>
        <v>8350</v>
      </c>
      <c r="G488" s="34">
        <f t="shared" si="379"/>
        <v>8650</v>
      </c>
      <c r="H488" s="2">
        <f t="shared" ref="H488:H507" si="380">G488/D488*100</f>
        <v>103.59281437125749</v>
      </c>
    </row>
    <row r="489" spans="1:8" x14ac:dyDescent="0.25">
      <c r="A489" s="87">
        <v>41</v>
      </c>
      <c r="B489" s="87">
        <v>410000</v>
      </c>
      <c r="C489" s="33" t="s">
        <v>71</v>
      </c>
      <c r="D489" s="34">
        <f t="shared" ref="D489:G489" si="381">D490+D492</f>
        <v>8350</v>
      </c>
      <c r="E489" s="34">
        <f t="shared" ref="E489" si="382">E490+E492</f>
        <v>5560</v>
      </c>
      <c r="F489" s="34">
        <f t="shared" si="381"/>
        <v>8350</v>
      </c>
      <c r="G489" s="34">
        <f t="shared" si="381"/>
        <v>8650</v>
      </c>
      <c r="H489" s="2">
        <f t="shared" si="380"/>
        <v>103.59281437125749</v>
      </c>
    </row>
    <row r="490" spans="1:8" x14ac:dyDescent="0.25">
      <c r="A490" s="87">
        <v>411000</v>
      </c>
      <c r="B490" s="87"/>
      <c r="C490" s="33" t="s">
        <v>16</v>
      </c>
      <c r="D490" s="34">
        <f t="shared" ref="D490:G490" si="383">D491</f>
        <v>400</v>
      </c>
      <c r="E490" s="34">
        <f t="shared" si="383"/>
        <v>200</v>
      </c>
      <c r="F490" s="34">
        <f t="shared" si="383"/>
        <v>400</v>
      </c>
      <c r="G490" s="34">
        <f t="shared" si="383"/>
        <v>400</v>
      </c>
      <c r="H490" s="2">
        <f t="shared" si="380"/>
        <v>100</v>
      </c>
    </row>
    <row r="491" spans="1:8" x14ac:dyDescent="0.25">
      <c r="A491" s="81">
        <v>411200</v>
      </c>
      <c r="B491" s="87"/>
      <c r="C491" s="35" t="s">
        <v>73</v>
      </c>
      <c r="D491" s="56">
        <v>400</v>
      </c>
      <c r="E491" s="56">
        <v>200</v>
      </c>
      <c r="F491" s="56">
        <v>400</v>
      </c>
      <c r="G491" s="56">
        <v>400</v>
      </c>
      <c r="H491" s="2">
        <f t="shared" si="380"/>
        <v>100</v>
      </c>
    </row>
    <row r="492" spans="1:8" x14ac:dyDescent="0.25">
      <c r="A492" s="87">
        <v>412000</v>
      </c>
      <c r="B492" s="87">
        <v>412000</v>
      </c>
      <c r="C492" s="33" t="s">
        <v>74</v>
      </c>
      <c r="D492" s="34">
        <f t="shared" ref="D492:G492" si="384">D493+D494+D495+D496+D497+D498+D499+D500</f>
        <v>7950</v>
      </c>
      <c r="E492" s="34">
        <f t="shared" ref="E492" si="385">E493+E494+E495+E496+E497+E498+E499+E500</f>
        <v>5360</v>
      </c>
      <c r="F492" s="34">
        <f t="shared" si="384"/>
        <v>7950</v>
      </c>
      <c r="G492" s="34">
        <f t="shared" si="384"/>
        <v>8250</v>
      </c>
      <c r="H492" s="2">
        <f t="shared" si="380"/>
        <v>103.77358490566037</v>
      </c>
    </row>
    <row r="493" spans="1:8" x14ac:dyDescent="0.25">
      <c r="A493" s="35">
        <v>412100</v>
      </c>
      <c r="B493" s="88">
        <v>412100</v>
      </c>
      <c r="C493" s="35" t="s">
        <v>75</v>
      </c>
      <c r="D493" s="53">
        <v>0</v>
      </c>
      <c r="E493" s="53">
        <v>0</v>
      </c>
      <c r="F493" s="53">
        <v>0</v>
      </c>
      <c r="G493" s="53">
        <v>0</v>
      </c>
      <c r="H493" s="2"/>
    </row>
    <row r="494" spans="1:8" x14ac:dyDescent="0.25">
      <c r="A494" s="35">
        <v>412200</v>
      </c>
      <c r="B494" s="35">
        <v>412200</v>
      </c>
      <c r="C494" s="35" t="s">
        <v>76</v>
      </c>
      <c r="D494" s="53">
        <v>3100</v>
      </c>
      <c r="E494" s="53">
        <v>2068</v>
      </c>
      <c r="F494" s="53">
        <v>3100</v>
      </c>
      <c r="G494" s="53">
        <v>2800</v>
      </c>
      <c r="H494" s="2">
        <f t="shared" si="380"/>
        <v>90.322580645161281</v>
      </c>
    </row>
    <row r="495" spans="1:8" x14ac:dyDescent="0.25">
      <c r="A495" s="35">
        <v>412300</v>
      </c>
      <c r="B495" s="35">
        <v>412300</v>
      </c>
      <c r="C495" s="35" t="s">
        <v>77</v>
      </c>
      <c r="D495" s="53">
        <v>600</v>
      </c>
      <c r="E495" s="53">
        <v>379</v>
      </c>
      <c r="F495" s="53">
        <v>600</v>
      </c>
      <c r="G495" s="53">
        <v>900</v>
      </c>
      <c r="H495" s="2">
        <f t="shared" si="380"/>
        <v>150</v>
      </c>
    </row>
    <row r="496" spans="1:8" x14ac:dyDescent="0.25">
      <c r="A496" s="35">
        <v>412400</v>
      </c>
      <c r="B496" s="35">
        <v>412400</v>
      </c>
      <c r="C496" s="35" t="s">
        <v>78</v>
      </c>
      <c r="D496" s="53">
        <v>0</v>
      </c>
      <c r="E496" s="53">
        <v>0</v>
      </c>
      <c r="F496" s="53">
        <v>0</v>
      </c>
      <c r="G496" s="53">
        <v>0</v>
      </c>
      <c r="H496" s="2"/>
    </row>
    <row r="497" spans="1:8" x14ac:dyDescent="0.25">
      <c r="A497" s="35">
        <v>412500</v>
      </c>
      <c r="B497" s="35">
        <v>412500</v>
      </c>
      <c r="C497" s="35" t="s">
        <v>79</v>
      </c>
      <c r="D497" s="53">
        <v>150</v>
      </c>
      <c r="E497" s="53">
        <v>40</v>
      </c>
      <c r="F497" s="53">
        <v>150</v>
      </c>
      <c r="G497" s="53">
        <v>350</v>
      </c>
      <c r="H497" s="2">
        <f t="shared" si="380"/>
        <v>233.33333333333334</v>
      </c>
    </row>
    <row r="498" spans="1:8" x14ac:dyDescent="0.25">
      <c r="A498" s="35">
        <v>412600</v>
      </c>
      <c r="B498" s="35">
        <v>412600</v>
      </c>
      <c r="C498" s="35" t="s">
        <v>80</v>
      </c>
      <c r="D498" s="53">
        <v>600</v>
      </c>
      <c r="E498" s="53">
        <v>400</v>
      </c>
      <c r="F498" s="53">
        <v>600</v>
      </c>
      <c r="G498" s="53">
        <v>900</v>
      </c>
      <c r="H498" s="2">
        <f t="shared" si="380"/>
        <v>150</v>
      </c>
    </row>
    <row r="499" spans="1:8" x14ac:dyDescent="0.25">
      <c r="A499" s="35">
        <v>412700</v>
      </c>
      <c r="B499" s="35">
        <v>412700</v>
      </c>
      <c r="C499" s="35" t="s">
        <v>81</v>
      </c>
      <c r="D499" s="53">
        <v>1800</v>
      </c>
      <c r="E499" s="53">
        <v>1074</v>
      </c>
      <c r="F499" s="53">
        <v>1800</v>
      </c>
      <c r="G499" s="53">
        <v>1950</v>
      </c>
      <c r="H499" s="2">
        <f t="shared" si="380"/>
        <v>108.33333333333333</v>
      </c>
    </row>
    <row r="500" spans="1:8" x14ac:dyDescent="0.25">
      <c r="A500" s="35">
        <v>412900</v>
      </c>
      <c r="B500" s="37">
        <v>412900</v>
      </c>
      <c r="C500" s="35" t="s">
        <v>84</v>
      </c>
      <c r="D500" s="53">
        <v>1700</v>
      </c>
      <c r="E500" s="53">
        <v>1399</v>
      </c>
      <c r="F500" s="53">
        <v>1700</v>
      </c>
      <c r="G500" s="53">
        <v>1350</v>
      </c>
      <c r="H500" s="2">
        <f t="shared" si="380"/>
        <v>79.411764705882348</v>
      </c>
    </row>
    <row r="501" spans="1:8" x14ac:dyDescent="0.25">
      <c r="A501" s="35"/>
      <c r="B501" s="33" t="s">
        <v>83</v>
      </c>
      <c r="C501" s="35"/>
      <c r="D501" s="34">
        <f t="shared" ref="D501:G502" si="386">D502</f>
        <v>5457</v>
      </c>
      <c r="E501" s="34">
        <f t="shared" si="386"/>
        <v>1192</v>
      </c>
      <c r="F501" s="34">
        <f t="shared" si="386"/>
        <v>5457</v>
      </c>
      <c r="G501" s="34">
        <f t="shared" si="386"/>
        <v>1000</v>
      </c>
      <c r="H501" s="2">
        <f t="shared" si="380"/>
        <v>18.32508704416346</v>
      </c>
    </row>
    <row r="502" spans="1:8" x14ac:dyDescent="0.25">
      <c r="A502" s="87">
        <v>51</v>
      </c>
      <c r="B502" s="87">
        <v>510000</v>
      </c>
      <c r="C502" s="33" t="s">
        <v>92</v>
      </c>
      <c r="D502" s="34">
        <f t="shared" si="386"/>
        <v>5457</v>
      </c>
      <c r="E502" s="34">
        <f t="shared" si="386"/>
        <v>1192</v>
      </c>
      <c r="F502" s="34">
        <f t="shared" si="386"/>
        <v>5457</v>
      </c>
      <c r="G502" s="34">
        <f t="shared" si="386"/>
        <v>1000</v>
      </c>
      <c r="H502" s="2">
        <f t="shared" si="380"/>
        <v>18.32508704416346</v>
      </c>
    </row>
    <row r="503" spans="1:8" x14ac:dyDescent="0.25">
      <c r="A503" s="87">
        <v>511000</v>
      </c>
      <c r="B503" s="87">
        <v>511000</v>
      </c>
      <c r="C503" s="33" t="s">
        <v>31</v>
      </c>
      <c r="D503" s="34">
        <f t="shared" ref="D503:G503" si="387">+D504+D505+D506</f>
        <v>5457</v>
      </c>
      <c r="E503" s="34">
        <f t="shared" ref="E503" si="388">+E504+E505+E506</f>
        <v>1192</v>
      </c>
      <c r="F503" s="34">
        <f t="shared" si="387"/>
        <v>5457</v>
      </c>
      <c r="G503" s="34">
        <f t="shared" si="387"/>
        <v>1000</v>
      </c>
      <c r="H503" s="2">
        <f t="shared" si="380"/>
        <v>18.32508704416346</v>
      </c>
    </row>
    <row r="504" spans="1:8" x14ac:dyDescent="0.25">
      <c r="A504" s="35">
        <v>511200</v>
      </c>
      <c r="B504" s="35">
        <v>511200</v>
      </c>
      <c r="C504" s="35" t="s">
        <v>94</v>
      </c>
      <c r="D504" s="53">
        <v>4157</v>
      </c>
      <c r="E504" s="53">
        <v>0</v>
      </c>
      <c r="F504" s="53">
        <v>4157</v>
      </c>
      <c r="G504" s="53">
        <v>0</v>
      </c>
      <c r="H504" s="2">
        <f t="shared" si="380"/>
        <v>0</v>
      </c>
    </row>
    <row r="505" spans="1:8" x14ac:dyDescent="0.25">
      <c r="A505" s="35">
        <v>511300</v>
      </c>
      <c r="B505" s="35">
        <v>511300</v>
      </c>
      <c r="C505" s="35" t="s">
        <v>95</v>
      </c>
      <c r="D505" s="53">
        <v>1300</v>
      </c>
      <c r="E505" s="53">
        <v>1192</v>
      </c>
      <c r="F505" s="53">
        <v>1300</v>
      </c>
      <c r="G505" s="53">
        <v>1000</v>
      </c>
      <c r="H505" s="2">
        <f t="shared" si="380"/>
        <v>76.923076923076934</v>
      </c>
    </row>
    <row r="506" spans="1:8" x14ac:dyDescent="0.25">
      <c r="A506" s="35">
        <v>511700</v>
      </c>
      <c r="B506" s="35">
        <v>511700</v>
      </c>
      <c r="C506" s="35" t="s">
        <v>96</v>
      </c>
      <c r="D506" s="53">
        <v>0</v>
      </c>
      <c r="E506" s="53">
        <v>0</v>
      </c>
      <c r="F506" s="53">
        <v>0</v>
      </c>
      <c r="G506" s="53">
        <v>0</v>
      </c>
      <c r="H506" s="2"/>
    </row>
    <row r="507" spans="1:8" x14ac:dyDescent="0.25">
      <c r="A507" s="35"/>
      <c r="B507" s="35"/>
      <c r="C507" s="33" t="s">
        <v>97</v>
      </c>
      <c r="D507" s="67">
        <f t="shared" ref="D507:G507" si="389">D488+D501</f>
        <v>13807</v>
      </c>
      <c r="E507" s="67">
        <f t="shared" ref="E507" si="390">E488+E501</f>
        <v>6752</v>
      </c>
      <c r="F507" s="67">
        <f t="shared" si="389"/>
        <v>13807</v>
      </c>
      <c r="G507" s="67">
        <f t="shared" si="389"/>
        <v>9650</v>
      </c>
      <c r="H507" s="2">
        <f t="shared" si="380"/>
        <v>69.892083725646415</v>
      </c>
    </row>
    <row r="508" spans="1:8" x14ac:dyDescent="0.25">
      <c r="A508" s="44"/>
      <c r="B508" s="44"/>
      <c r="C508" s="57"/>
      <c r="D508" s="42"/>
      <c r="E508" s="42"/>
      <c r="F508" s="42"/>
      <c r="G508" s="42"/>
      <c r="H508" s="3"/>
    </row>
    <row r="509" spans="1:8" x14ac:dyDescent="0.25">
      <c r="A509" s="44"/>
      <c r="B509" s="44"/>
      <c r="C509" s="57"/>
      <c r="D509" s="42"/>
      <c r="E509" s="42"/>
      <c r="F509" s="42"/>
      <c r="G509" s="42"/>
      <c r="H509" s="3"/>
    </row>
    <row r="510" spans="1:8" x14ac:dyDescent="0.25">
      <c r="A510" s="70"/>
      <c r="B510" s="44"/>
      <c r="C510" s="57"/>
      <c r="D510" s="44"/>
      <c r="E510" s="44"/>
      <c r="F510" s="44"/>
      <c r="G510" s="44"/>
      <c r="H510" s="6"/>
    </row>
    <row r="511" spans="1:8" x14ac:dyDescent="0.25">
      <c r="A511" s="70"/>
      <c r="B511" s="57">
        <v>11</v>
      </c>
      <c r="C511" s="57" t="s">
        <v>124</v>
      </c>
      <c r="D511" s="44"/>
      <c r="E511" s="44"/>
      <c r="F511" s="44"/>
      <c r="G511" s="44"/>
      <c r="H511" s="6"/>
    </row>
    <row r="512" spans="1:8" x14ac:dyDescent="0.25">
      <c r="A512" s="89" t="s">
        <v>162</v>
      </c>
      <c r="B512" s="59" t="s">
        <v>113</v>
      </c>
      <c r="C512" s="72" t="s">
        <v>116</v>
      </c>
      <c r="D512" s="46" t="s">
        <v>271</v>
      </c>
      <c r="E512" s="46" t="s">
        <v>257</v>
      </c>
      <c r="F512" s="61" t="s">
        <v>290</v>
      </c>
      <c r="G512" s="46" t="s">
        <v>291</v>
      </c>
      <c r="H512" s="12" t="s">
        <v>252</v>
      </c>
    </row>
    <row r="513" spans="1:8" x14ac:dyDescent="0.25">
      <c r="A513" s="78" t="s">
        <v>160</v>
      </c>
      <c r="B513" s="62" t="s">
        <v>114</v>
      </c>
      <c r="C513" s="73"/>
      <c r="D513" s="49">
        <v>2018</v>
      </c>
      <c r="E513" s="49" t="s">
        <v>295</v>
      </c>
      <c r="F513" s="63">
        <v>2018</v>
      </c>
      <c r="G513" s="49">
        <v>2019</v>
      </c>
      <c r="H513" s="15" t="s">
        <v>292</v>
      </c>
    </row>
    <row r="514" spans="1:8" x14ac:dyDescent="0.25">
      <c r="A514" s="80">
        <v>1</v>
      </c>
      <c r="B514" s="104">
        <v>2</v>
      </c>
      <c r="C514" s="64">
        <v>3</v>
      </c>
      <c r="D514" s="49">
        <v>4</v>
      </c>
      <c r="E514" s="49">
        <v>5</v>
      </c>
      <c r="F514" s="49">
        <v>6</v>
      </c>
      <c r="G514" s="49">
        <v>7</v>
      </c>
      <c r="H514" s="8">
        <v>8</v>
      </c>
    </row>
    <row r="515" spans="1:8" x14ac:dyDescent="0.25">
      <c r="A515" s="35"/>
      <c r="B515" s="33" t="s">
        <v>61</v>
      </c>
      <c r="C515" s="33"/>
      <c r="D515" s="34">
        <f>D516+D544</f>
        <v>773297</v>
      </c>
      <c r="E515" s="34">
        <f>E516+E544</f>
        <v>477876</v>
      </c>
      <c r="F515" s="34">
        <f>F516+F544</f>
        <v>773297</v>
      </c>
      <c r="G515" s="34">
        <f>G516+G544</f>
        <v>695397</v>
      </c>
      <c r="H515" s="2">
        <f t="shared" ref="H515:H546" si="391">G515/D515*100</f>
        <v>89.926250845406102</v>
      </c>
    </row>
    <row r="516" spans="1:8" x14ac:dyDescent="0.25">
      <c r="A516" s="87">
        <v>41</v>
      </c>
      <c r="B516" s="87">
        <v>410000</v>
      </c>
      <c r="C516" s="33" t="s">
        <v>71</v>
      </c>
      <c r="D516" s="34">
        <f>D517+D519+D539</f>
        <v>721297</v>
      </c>
      <c r="E516" s="34">
        <f>E517+E519+E539</f>
        <v>440408</v>
      </c>
      <c r="F516" s="34">
        <f>F517+F519+F539</f>
        <v>721297</v>
      </c>
      <c r="G516" s="34">
        <f>G517+G519+G539</f>
        <v>643397</v>
      </c>
      <c r="H516" s="2">
        <f t="shared" si="391"/>
        <v>89.200010536575093</v>
      </c>
    </row>
    <row r="517" spans="1:8" x14ac:dyDescent="0.25">
      <c r="A517" s="87">
        <v>414000</v>
      </c>
      <c r="B517" s="87">
        <v>414000</v>
      </c>
      <c r="C517" s="33" t="s">
        <v>19</v>
      </c>
      <c r="D517" s="34">
        <f t="shared" ref="D517:G517" si="392">D518</f>
        <v>20000</v>
      </c>
      <c r="E517" s="34">
        <f t="shared" si="392"/>
        <v>11200</v>
      </c>
      <c r="F517" s="34">
        <f t="shared" si="392"/>
        <v>20000</v>
      </c>
      <c r="G517" s="34">
        <f t="shared" si="392"/>
        <v>20000</v>
      </c>
      <c r="H517" s="2">
        <f t="shared" si="391"/>
        <v>100</v>
      </c>
    </row>
    <row r="518" spans="1:8" x14ac:dyDescent="0.25">
      <c r="A518" s="35">
        <v>414100</v>
      </c>
      <c r="B518" s="88">
        <v>414100</v>
      </c>
      <c r="C518" s="35" t="s">
        <v>228</v>
      </c>
      <c r="D518" s="53">
        <v>20000</v>
      </c>
      <c r="E518" s="53">
        <v>11200</v>
      </c>
      <c r="F518" s="53">
        <v>20000</v>
      </c>
      <c r="G518" s="53">
        <v>20000</v>
      </c>
      <c r="H518" s="2">
        <f t="shared" si="391"/>
        <v>100</v>
      </c>
    </row>
    <row r="519" spans="1:8" x14ac:dyDescent="0.25">
      <c r="A519" s="87">
        <v>415000</v>
      </c>
      <c r="B519" s="87">
        <v>415000</v>
      </c>
      <c r="C519" s="33" t="s">
        <v>12</v>
      </c>
      <c r="D519" s="34">
        <f t="shared" ref="D519:G519" si="393">D520</f>
        <v>480297</v>
      </c>
      <c r="E519" s="34">
        <f t="shared" si="393"/>
        <v>271873</v>
      </c>
      <c r="F519" s="34">
        <f t="shared" si="393"/>
        <v>480297</v>
      </c>
      <c r="G519" s="34">
        <f t="shared" si="393"/>
        <v>390397</v>
      </c>
      <c r="H519" s="2">
        <f t="shared" si="391"/>
        <v>81.282414839151613</v>
      </c>
    </row>
    <row r="520" spans="1:8" x14ac:dyDescent="0.25">
      <c r="A520" s="87">
        <v>415200</v>
      </c>
      <c r="B520" s="87">
        <v>415200</v>
      </c>
      <c r="C520" s="74" t="s">
        <v>89</v>
      </c>
      <c r="D520" s="34">
        <f>SUM(D521:D538)</f>
        <v>480297</v>
      </c>
      <c r="E520" s="34">
        <f>SUM(E521:E538)</f>
        <v>271873</v>
      </c>
      <c r="F520" s="34">
        <f>SUM(F521:F538)</f>
        <v>480297</v>
      </c>
      <c r="G520" s="34">
        <f>SUM(G521:G538)</f>
        <v>390397</v>
      </c>
      <c r="H520" s="2">
        <f t="shared" si="391"/>
        <v>81.282414839151613</v>
      </c>
    </row>
    <row r="521" spans="1:8" x14ac:dyDescent="0.25">
      <c r="A521" s="35">
        <v>415211</v>
      </c>
      <c r="B521" s="88">
        <v>415211</v>
      </c>
      <c r="C521" s="35" t="s">
        <v>199</v>
      </c>
      <c r="D521" s="53">
        <v>22797</v>
      </c>
      <c r="E521" s="53">
        <v>16550</v>
      </c>
      <c r="F521" s="53">
        <v>22797</v>
      </c>
      <c r="G521" s="53">
        <v>22797</v>
      </c>
      <c r="H521" s="2">
        <f t="shared" si="391"/>
        <v>100</v>
      </c>
    </row>
    <row r="522" spans="1:8" x14ac:dyDescent="0.25">
      <c r="A522" s="35">
        <v>415212</v>
      </c>
      <c r="B522" s="88">
        <v>415212</v>
      </c>
      <c r="C522" s="35" t="s">
        <v>200</v>
      </c>
      <c r="D522" s="53">
        <v>10000</v>
      </c>
      <c r="E522" s="53">
        <v>7155</v>
      </c>
      <c r="F522" s="53">
        <v>10000</v>
      </c>
      <c r="G522" s="53">
        <v>10000</v>
      </c>
      <c r="H522" s="2">
        <f t="shared" si="391"/>
        <v>100</v>
      </c>
    </row>
    <row r="523" spans="1:8" x14ac:dyDescent="0.25">
      <c r="A523" s="35">
        <v>415213</v>
      </c>
      <c r="B523" s="88">
        <v>415213</v>
      </c>
      <c r="C523" s="35" t="s">
        <v>201</v>
      </c>
      <c r="D523" s="53">
        <v>40000</v>
      </c>
      <c r="E523" s="53">
        <v>29036</v>
      </c>
      <c r="F523" s="53">
        <v>40000</v>
      </c>
      <c r="G523" s="53">
        <v>40000</v>
      </c>
      <c r="H523" s="2">
        <f t="shared" si="391"/>
        <v>100</v>
      </c>
    </row>
    <row r="524" spans="1:8" x14ac:dyDescent="0.25">
      <c r="A524" s="35">
        <v>415213</v>
      </c>
      <c r="B524" s="88">
        <v>415213</v>
      </c>
      <c r="C524" s="35" t="s">
        <v>202</v>
      </c>
      <c r="D524" s="53">
        <v>18000</v>
      </c>
      <c r="E524" s="53">
        <v>12801</v>
      </c>
      <c r="F524" s="53">
        <v>18000</v>
      </c>
      <c r="G524" s="53">
        <v>18000</v>
      </c>
      <c r="H524" s="2">
        <f t="shared" si="391"/>
        <v>100</v>
      </c>
    </row>
    <row r="525" spans="1:8" x14ac:dyDescent="0.25">
      <c r="A525" s="35">
        <v>415213</v>
      </c>
      <c r="B525" s="88">
        <v>415213</v>
      </c>
      <c r="C525" s="35" t="s">
        <v>203</v>
      </c>
      <c r="D525" s="53">
        <v>15000</v>
      </c>
      <c r="E525" s="53">
        <v>7337</v>
      </c>
      <c r="F525" s="53">
        <v>15000</v>
      </c>
      <c r="G525" s="53">
        <v>15000</v>
      </c>
      <c r="H525" s="2">
        <f t="shared" si="391"/>
        <v>100</v>
      </c>
    </row>
    <row r="526" spans="1:8" x14ac:dyDescent="0.25">
      <c r="A526" s="35">
        <v>415213</v>
      </c>
      <c r="B526" s="88">
        <v>415213</v>
      </c>
      <c r="C526" s="35" t="s">
        <v>204</v>
      </c>
      <c r="D526" s="53">
        <v>2000</v>
      </c>
      <c r="E526" s="53">
        <v>1100</v>
      </c>
      <c r="F526" s="53">
        <v>2000</v>
      </c>
      <c r="G526" s="53">
        <v>2000</v>
      </c>
      <c r="H526" s="2">
        <f t="shared" si="391"/>
        <v>100</v>
      </c>
    </row>
    <row r="527" spans="1:8" x14ac:dyDescent="0.25">
      <c r="A527" s="35">
        <v>415213</v>
      </c>
      <c r="B527" s="88">
        <v>415213</v>
      </c>
      <c r="C527" s="35" t="s">
        <v>205</v>
      </c>
      <c r="D527" s="53">
        <v>5600</v>
      </c>
      <c r="E527" s="53">
        <v>421</v>
      </c>
      <c r="F527" s="53">
        <v>5600</v>
      </c>
      <c r="G527" s="53">
        <v>5600</v>
      </c>
      <c r="H527" s="2">
        <f t="shared" si="391"/>
        <v>100</v>
      </c>
    </row>
    <row r="528" spans="1:8" x14ac:dyDescent="0.25">
      <c r="A528" s="35">
        <v>415213</v>
      </c>
      <c r="B528" s="88">
        <v>415213</v>
      </c>
      <c r="C528" s="35" t="s">
        <v>206</v>
      </c>
      <c r="D528" s="53">
        <v>3000</v>
      </c>
      <c r="E528" s="53">
        <v>2000</v>
      </c>
      <c r="F528" s="53">
        <v>3000</v>
      </c>
      <c r="G528" s="53">
        <v>3000</v>
      </c>
      <c r="H528" s="2">
        <f t="shared" si="391"/>
        <v>100</v>
      </c>
    </row>
    <row r="529" spans="1:11" x14ac:dyDescent="0.25">
      <c r="A529" s="35">
        <v>415213</v>
      </c>
      <c r="B529" s="88">
        <v>415213</v>
      </c>
      <c r="C529" s="35" t="s">
        <v>207</v>
      </c>
      <c r="D529" s="53">
        <v>2500</v>
      </c>
      <c r="E529" s="53">
        <v>0</v>
      </c>
      <c r="F529" s="53">
        <v>2500</v>
      </c>
      <c r="G529" s="53">
        <v>2500</v>
      </c>
      <c r="H529" s="2">
        <f t="shared" si="391"/>
        <v>100</v>
      </c>
    </row>
    <row r="530" spans="1:11" x14ac:dyDescent="0.25">
      <c r="A530" s="35">
        <v>415214</v>
      </c>
      <c r="B530" s="88">
        <v>415214</v>
      </c>
      <c r="C530" s="35" t="s">
        <v>208</v>
      </c>
      <c r="D530" s="53">
        <v>65000</v>
      </c>
      <c r="E530" s="53">
        <v>600</v>
      </c>
      <c r="F530" s="53">
        <v>65000</v>
      </c>
      <c r="G530" s="53">
        <v>40000</v>
      </c>
      <c r="H530" s="2">
        <f t="shared" si="391"/>
        <v>61.53846153846154</v>
      </c>
    </row>
    <row r="531" spans="1:11" x14ac:dyDescent="0.25">
      <c r="A531" s="35">
        <v>415215</v>
      </c>
      <c r="B531" s="88">
        <v>415215</v>
      </c>
      <c r="C531" s="35" t="s">
        <v>209</v>
      </c>
      <c r="D531" s="53">
        <v>50000</v>
      </c>
      <c r="E531" s="53">
        <v>38459</v>
      </c>
      <c r="F531" s="53">
        <v>50000</v>
      </c>
      <c r="G531" s="53">
        <v>48500</v>
      </c>
      <c r="H531" s="2">
        <f t="shared" si="391"/>
        <v>97</v>
      </c>
    </row>
    <row r="532" spans="1:11" x14ac:dyDescent="0.25">
      <c r="A532" s="35">
        <v>415219</v>
      </c>
      <c r="B532" s="88">
        <v>415219</v>
      </c>
      <c r="C532" s="35" t="s">
        <v>210</v>
      </c>
      <c r="D532" s="53">
        <v>88400</v>
      </c>
      <c r="E532" s="53">
        <v>42929</v>
      </c>
      <c r="F532" s="53">
        <v>88400</v>
      </c>
      <c r="G532" s="53">
        <v>50000</v>
      </c>
      <c r="H532" s="2">
        <f t="shared" si="391"/>
        <v>56.561085972850677</v>
      </c>
      <c r="I532" s="25"/>
      <c r="J532" s="6"/>
      <c r="K532" s="6"/>
    </row>
    <row r="533" spans="1:11" x14ac:dyDescent="0.25">
      <c r="A533" s="35">
        <v>415219</v>
      </c>
      <c r="B533" s="88">
        <v>415219</v>
      </c>
      <c r="C533" s="35" t="s">
        <v>211</v>
      </c>
      <c r="D533" s="53">
        <v>2000</v>
      </c>
      <c r="E533" s="53">
        <v>1000</v>
      </c>
      <c r="F533" s="53">
        <v>2000</v>
      </c>
      <c r="G533" s="53">
        <v>10000</v>
      </c>
      <c r="H533" s="2">
        <f t="shared" si="391"/>
        <v>500</v>
      </c>
    </row>
    <row r="534" spans="1:11" x14ac:dyDescent="0.25">
      <c r="A534" s="35">
        <v>415219</v>
      </c>
      <c r="B534" s="88">
        <v>415219</v>
      </c>
      <c r="C534" s="35" t="s">
        <v>275</v>
      </c>
      <c r="D534" s="53">
        <v>15000</v>
      </c>
      <c r="E534" s="53">
        <v>8050</v>
      </c>
      <c r="F534" s="53">
        <v>15000</v>
      </c>
      <c r="G534" s="53">
        <v>15000</v>
      </c>
      <c r="H534" s="2">
        <f t="shared" si="391"/>
        <v>100</v>
      </c>
    </row>
    <row r="535" spans="1:11" x14ac:dyDescent="0.25">
      <c r="A535" s="106">
        <v>415227</v>
      </c>
      <c r="B535" s="88">
        <v>415222</v>
      </c>
      <c r="C535" s="35" t="s">
        <v>212</v>
      </c>
      <c r="D535" s="53">
        <v>70000</v>
      </c>
      <c r="E535" s="53">
        <v>62056</v>
      </c>
      <c r="F535" s="53">
        <v>70000</v>
      </c>
      <c r="G535" s="53">
        <v>50000</v>
      </c>
      <c r="H535" s="2">
        <f t="shared" si="391"/>
        <v>71.428571428571431</v>
      </c>
    </row>
    <row r="536" spans="1:11" x14ac:dyDescent="0.25">
      <c r="A536" s="106">
        <v>415227</v>
      </c>
      <c r="B536" s="88">
        <v>415222</v>
      </c>
      <c r="C536" s="35" t="s">
        <v>213</v>
      </c>
      <c r="D536" s="53">
        <v>63000</v>
      </c>
      <c r="E536" s="53">
        <v>39431</v>
      </c>
      <c r="F536" s="53">
        <v>63000</v>
      </c>
      <c r="G536" s="53">
        <v>50000</v>
      </c>
      <c r="H536" s="2">
        <f t="shared" si="391"/>
        <v>79.365079365079367</v>
      </c>
    </row>
    <row r="537" spans="1:11" x14ac:dyDescent="0.25">
      <c r="A537" s="106">
        <v>415227</v>
      </c>
      <c r="B537" s="88">
        <v>415222</v>
      </c>
      <c r="C537" s="35" t="s">
        <v>214</v>
      </c>
      <c r="D537" s="53">
        <v>4000</v>
      </c>
      <c r="E537" s="53">
        <v>705</v>
      </c>
      <c r="F537" s="53">
        <v>4000</v>
      </c>
      <c r="G537" s="53">
        <v>4000</v>
      </c>
      <c r="H537" s="2">
        <f t="shared" si="391"/>
        <v>100</v>
      </c>
    </row>
    <row r="538" spans="1:11" x14ac:dyDescent="0.25">
      <c r="A538" s="106">
        <v>415227</v>
      </c>
      <c r="B538" s="88">
        <v>415222</v>
      </c>
      <c r="C538" s="35" t="s">
        <v>215</v>
      </c>
      <c r="D538" s="53">
        <v>4000</v>
      </c>
      <c r="E538" s="53">
        <v>2243</v>
      </c>
      <c r="F538" s="53">
        <v>4000</v>
      </c>
      <c r="G538" s="53">
        <v>4000</v>
      </c>
      <c r="H538" s="2">
        <f t="shared" si="391"/>
        <v>100</v>
      </c>
    </row>
    <row r="539" spans="1:11" x14ac:dyDescent="0.25">
      <c r="A539" s="87">
        <v>416000</v>
      </c>
      <c r="B539" s="87">
        <v>416000</v>
      </c>
      <c r="C539" s="33" t="s">
        <v>90</v>
      </c>
      <c r="D539" s="34">
        <f t="shared" ref="D539:G539" si="394">D540</f>
        <v>221000</v>
      </c>
      <c r="E539" s="34">
        <f t="shared" si="394"/>
        <v>157335</v>
      </c>
      <c r="F539" s="34">
        <f t="shared" si="394"/>
        <v>221000</v>
      </c>
      <c r="G539" s="34">
        <f t="shared" si="394"/>
        <v>233000</v>
      </c>
      <c r="H539" s="2">
        <f t="shared" si="391"/>
        <v>105.42986425339367</v>
      </c>
    </row>
    <row r="540" spans="1:11" x14ac:dyDescent="0.25">
      <c r="A540" s="107">
        <v>416100</v>
      </c>
      <c r="B540" s="107">
        <v>416100</v>
      </c>
      <c r="C540" s="35" t="s">
        <v>91</v>
      </c>
      <c r="D540" s="34">
        <f t="shared" ref="D540:G540" si="395">D541+D542+D543</f>
        <v>221000</v>
      </c>
      <c r="E540" s="34">
        <f t="shared" ref="E540" si="396">E541+E542+E543</f>
        <v>157335</v>
      </c>
      <c r="F540" s="34">
        <f t="shared" si="395"/>
        <v>221000</v>
      </c>
      <c r="G540" s="34">
        <f t="shared" si="395"/>
        <v>233000</v>
      </c>
      <c r="H540" s="2">
        <f t="shared" si="391"/>
        <v>105.42986425339367</v>
      </c>
    </row>
    <row r="541" spans="1:11" x14ac:dyDescent="0.25">
      <c r="A541" s="35">
        <v>416100</v>
      </c>
      <c r="B541" s="88">
        <v>416100</v>
      </c>
      <c r="C541" s="35" t="s">
        <v>227</v>
      </c>
      <c r="D541" s="53">
        <v>130000</v>
      </c>
      <c r="E541" s="53">
        <v>112306</v>
      </c>
      <c r="F541" s="53">
        <v>130000</v>
      </c>
      <c r="G541" s="53">
        <v>130000</v>
      </c>
      <c r="H541" s="2">
        <f t="shared" si="391"/>
        <v>100</v>
      </c>
    </row>
    <row r="542" spans="1:11" x14ac:dyDescent="0.25">
      <c r="A542" s="35">
        <v>416100</v>
      </c>
      <c r="B542" s="88">
        <v>416100</v>
      </c>
      <c r="C542" s="35" t="s">
        <v>251</v>
      </c>
      <c r="D542" s="53">
        <v>41000</v>
      </c>
      <c r="E542" s="53">
        <v>39821</v>
      </c>
      <c r="F542" s="53">
        <v>41000</v>
      </c>
      <c r="G542" s="53">
        <v>41000</v>
      </c>
      <c r="H542" s="2">
        <f t="shared" si="391"/>
        <v>100</v>
      </c>
    </row>
    <row r="543" spans="1:11" x14ac:dyDescent="0.25">
      <c r="A543" s="35">
        <v>416100</v>
      </c>
      <c r="B543" s="88">
        <v>416100</v>
      </c>
      <c r="C543" s="35" t="s">
        <v>256</v>
      </c>
      <c r="D543" s="55">
        <v>50000</v>
      </c>
      <c r="E543" s="55">
        <v>5208</v>
      </c>
      <c r="F543" s="55">
        <v>50000</v>
      </c>
      <c r="G543" s="55">
        <v>62000</v>
      </c>
      <c r="H543" s="2">
        <f t="shared" si="391"/>
        <v>124</v>
      </c>
    </row>
    <row r="544" spans="1:11" x14ac:dyDescent="0.25">
      <c r="A544" s="87">
        <v>488000</v>
      </c>
      <c r="B544" s="87">
        <v>482000</v>
      </c>
      <c r="C544" s="33" t="s">
        <v>13</v>
      </c>
      <c r="D544" s="34">
        <f t="shared" ref="D544:G544" si="397">D545</f>
        <v>52000</v>
      </c>
      <c r="E544" s="34">
        <f t="shared" si="397"/>
        <v>37468</v>
      </c>
      <c r="F544" s="34">
        <f t="shared" si="397"/>
        <v>52000</v>
      </c>
      <c r="G544" s="34">
        <f t="shared" si="397"/>
        <v>52000</v>
      </c>
      <c r="H544" s="2">
        <f t="shared" si="391"/>
        <v>100</v>
      </c>
    </row>
    <row r="545" spans="1:9" x14ac:dyDescent="0.25">
      <c r="A545" s="35">
        <v>488100</v>
      </c>
      <c r="B545" s="88">
        <v>482100</v>
      </c>
      <c r="C545" s="35" t="s">
        <v>250</v>
      </c>
      <c r="D545" s="53">
        <v>52000</v>
      </c>
      <c r="E545" s="53">
        <v>37468</v>
      </c>
      <c r="F545" s="53">
        <v>52000</v>
      </c>
      <c r="G545" s="53">
        <v>52000</v>
      </c>
      <c r="H545" s="2">
        <f t="shared" si="391"/>
        <v>100</v>
      </c>
    </row>
    <row r="546" spans="1:9" x14ac:dyDescent="0.25">
      <c r="A546" s="35"/>
      <c r="B546" s="35"/>
      <c r="C546" s="33" t="s">
        <v>97</v>
      </c>
      <c r="D546" s="67">
        <f>D515</f>
        <v>773297</v>
      </c>
      <c r="E546" s="67">
        <f t="shared" ref="E546:G546" si="398">E515</f>
        <v>477876</v>
      </c>
      <c r="F546" s="67">
        <f t="shared" si="398"/>
        <v>773297</v>
      </c>
      <c r="G546" s="67">
        <f t="shared" si="398"/>
        <v>695397</v>
      </c>
      <c r="H546" s="2">
        <f t="shared" si="391"/>
        <v>89.926250845406102</v>
      </c>
    </row>
    <row r="547" spans="1:9" x14ac:dyDescent="0.25">
      <c r="A547" s="70"/>
      <c r="B547" s="44"/>
      <c r="C547" s="44"/>
      <c r="D547" s="44"/>
      <c r="E547" s="44"/>
      <c r="F547" s="44"/>
      <c r="G547" s="44"/>
      <c r="H547" s="6"/>
      <c r="I547" s="6"/>
    </row>
    <row r="548" spans="1:9" x14ac:dyDescent="0.25">
      <c r="A548" s="44"/>
      <c r="B548" s="108"/>
      <c r="C548" s="57"/>
      <c r="D548" s="44"/>
      <c r="E548" s="44"/>
      <c r="F548" s="44"/>
      <c r="G548" s="44"/>
      <c r="H548" s="3"/>
    </row>
    <row r="549" spans="1:9" x14ac:dyDescent="0.25">
      <c r="A549" s="70"/>
      <c r="B549" s="70"/>
      <c r="C549" s="75" t="s">
        <v>258</v>
      </c>
      <c r="D549" s="68">
        <f>D5+D37+D48+D53+D59+D65</f>
        <v>8712572</v>
      </c>
      <c r="E549" s="68">
        <f>E5+E37+E48+E53+E59+E65</f>
        <v>4894551</v>
      </c>
      <c r="F549" s="68">
        <f>F5+F37+F48+F53+F59+F65</f>
        <v>8834967</v>
      </c>
      <c r="G549" s="68">
        <f>G5+G37+G48+G53+G59+G65</f>
        <v>5529490</v>
      </c>
      <c r="H549" s="3"/>
      <c r="I549" s="18"/>
    </row>
    <row r="550" spans="1:9" x14ac:dyDescent="0.25">
      <c r="A550" s="70"/>
      <c r="B550" s="70"/>
      <c r="C550" s="75" t="s">
        <v>259</v>
      </c>
      <c r="D550" s="68">
        <f>D194+D210+D218+D231</f>
        <v>8712572</v>
      </c>
      <c r="E550" s="68">
        <f>E194+E210+E218+E231</f>
        <v>3180685</v>
      </c>
      <c r="F550" s="68">
        <f>F194+F210+F218+F231</f>
        <v>8761975.8000000007</v>
      </c>
      <c r="G550" s="68">
        <f>G194+G210+G218+G231</f>
        <v>5529490.3200000003</v>
      </c>
    </row>
    <row r="551" spans="1:9" x14ac:dyDescent="0.25">
      <c r="A551" s="70"/>
      <c r="B551" s="70"/>
      <c r="C551" s="75"/>
      <c r="D551" s="76"/>
      <c r="E551" s="76"/>
      <c r="F551" s="76"/>
      <c r="G551" s="76"/>
    </row>
    <row r="552" spans="1:9" x14ac:dyDescent="0.25">
      <c r="A552" s="70"/>
      <c r="B552" s="70" t="s">
        <v>294</v>
      </c>
      <c r="C552" s="75"/>
      <c r="D552" s="70"/>
      <c r="E552" s="70"/>
      <c r="F552" s="70"/>
      <c r="G552" s="70"/>
    </row>
    <row r="553" spans="1:9" x14ac:dyDescent="0.25">
      <c r="A553" s="70"/>
      <c r="B553" s="70"/>
      <c r="C553" s="75"/>
      <c r="D553" s="70"/>
      <c r="E553" s="70"/>
      <c r="F553" s="70"/>
      <c r="G553" s="70"/>
    </row>
    <row r="554" spans="1:9" x14ac:dyDescent="0.25">
      <c r="A554" s="70"/>
      <c r="B554" s="70" t="s">
        <v>262</v>
      </c>
      <c r="C554" s="75"/>
      <c r="D554" s="70"/>
      <c r="E554" s="70"/>
      <c r="F554" s="70"/>
      <c r="G554" s="70"/>
    </row>
    <row r="555" spans="1:9" x14ac:dyDescent="0.25">
      <c r="A555" s="70"/>
      <c r="B555" s="60" t="s">
        <v>130</v>
      </c>
      <c r="C555" s="60" t="s">
        <v>131</v>
      </c>
      <c r="D555" s="60" t="s">
        <v>271</v>
      </c>
      <c r="E555" s="60" t="s">
        <v>257</v>
      </c>
      <c r="F555" s="77" t="s">
        <v>290</v>
      </c>
      <c r="G555" s="77" t="s">
        <v>291</v>
      </c>
      <c r="H555" s="16" t="s">
        <v>252</v>
      </c>
    </row>
    <row r="556" spans="1:9" x14ac:dyDescent="0.25">
      <c r="A556" s="70"/>
      <c r="B556" s="31" t="s">
        <v>114</v>
      </c>
      <c r="C556" s="78"/>
      <c r="D556" s="31">
        <v>2018</v>
      </c>
      <c r="E556" s="31" t="s">
        <v>295</v>
      </c>
      <c r="F556" s="79">
        <v>2018</v>
      </c>
      <c r="G556" s="79">
        <v>2019</v>
      </c>
      <c r="H556" s="17" t="s">
        <v>293</v>
      </c>
    </row>
    <row r="557" spans="1:9" x14ac:dyDescent="0.25">
      <c r="A557" s="70"/>
      <c r="B557" s="31">
        <v>1</v>
      </c>
      <c r="C557" s="31">
        <v>2</v>
      </c>
      <c r="D557" s="80">
        <v>3</v>
      </c>
      <c r="E557" s="49">
        <v>4</v>
      </c>
      <c r="F557" s="49">
        <v>5</v>
      </c>
      <c r="G557" s="80">
        <v>6</v>
      </c>
      <c r="H557" s="20">
        <v>7</v>
      </c>
    </row>
    <row r="558" spans="1:9" x14ac:dyDescent="0.25">
      <c r="A558" s="70"/>
      <c r="B558" s="109" t="s">
        <v>132</v>
      </c>
      <c r="C558" s="81" t="s">
        <v>144</v>
      </c>
      <c r="D558" s="68">
        <f>D341+D302+D254+D255+D257+D349</f>
        <v>1614376</v>
      </c>
      <c r="E558" s="68">
        <f>E341+E302+E254+E255+E257+E349</f>
        <v>1116171</v>
      </c>
      <c r="F558" s="68">
        <f>F341+F302+F254+F255+F257+F349</f>
        <v>1614376</v>
      </c>
      <c r="G558" s="68">
        <f>G341+G302+G254+G255+G257+G349+G258+G251+G284</f>
        <v>1683603</v>
      </c>
      <c r="H558" s="9">
        <f t="shared" ref="H558:H569" si="399">G558/D558*100</f>
        <v>104.28815839680472</v>
      </c>
    </row>
    <row r="559" spans="1:9" x14ac:dyDescent="0.25">
      <c r="A559" s="70"/>
      <c r="B559" s="109" t="s">
        <v>133</v>
      </c>
      <c r="C559" s="81" t="s">
        <v>145</v>
      </c>
      <c r="D559" s="68">
        <v>0</v>
      </c>
      <c r="E559" s="68">
        <v>0</v>
      </c>
      <c r="F559" s="68">
        <v>0</v>
      </c>
      <c r="G559" s="68">
        <v>0</v>
      </c>
      <c r="H559" s="9"/>
    </row>
    <row r="560" spans="1:9" x14ac:dyDescent="0.25">
      <c r="A560" s="70"/>
      <c r="B560" s="109" t="s">
        <v>134</v>
      </c>
      <c r="C560" s="81" t="s">
        <v>146</v>
      </c>
      <c r="D560" s="68">
        <v>0</v>
      </c>
      <c r="E560" s="68">
        <v>0</v>
      </c>
      <c r="F560" s="68">
        <v>0</v>
      </c>
      <c r="G560" s="68">
        <v>0</v>
      </c>
      <c r="H560" s="9"/>
    </row>
    <row r="561" spans="1:8" x14ac:dyDescent="0.25">
      <c r="A561" s="70"/>
      <c r="B561" s="109" t="s">
        <v>135</v>
      </c>
      <c r="C561" s="81" t="s">
        <v>147</v>
      </c>
      <c r="D561" s="68">
        <f>D272+D250+D518+D545+D268+D269+D270+D271+D274+D275+D278+D282</f>
        <v>3141177</v>
      </c>
      <c r="E561" s="68">
        <f>E272+E273+E250+E518+E545+E268+E269+E270+E271+E274+E275+E278+E282</f>
        <v>100484</v>
      </c>
      <c r="F561" s="68">
        <f>F272+F273+F250+F518+F545+F268+F269+F270+F271+F274+F275+F278+F282</f>
        <v>3605580.8</v>
      </c>
      <c r="G561" s="68">
        <f>G272+G273+G250+G518+G545+G268+G269+G270+G271+G274+G275+G278+G282+G265</f>
        <v>1221744.32</v>
      </c>
      <c r="H561" s="9">
        <f t="shared" si="399"/>
        <v>38.894475542129591</v>
      </c>
    </row>
    <row r="562" spans="1:8" x14ac:dyDescent="0.25">
      <c r="A562" s="70"/>
      <c r="B562" s="109" t="s">
        <v>136</v>
      </c>
      <c r="C562" s="81" t="s">
        <v>148</v>
      </c>
      <c r="D562" s="68">
        <f>D532</f>
        <v>88400</v>
      </c>
      <c r="E562" s="68">
        <f>E532</f>
        <v>42929</v>
      </c>
      <c r="F562" s="68">
        <f>F532</f>
        <v>88400</v>
      </c>
      <c r="G562" s="68">
        <f>G532</f>
        <v>50000</v>
      </c>
      <c r="H562" s="9">
        <f t="shared" si="399"/>
        <v>56.561085972850677</v>
      </c>
    </row>
    <row r="563" spans="1:8" x14ac:dyDescent="0.25">
      <c r="A563" s="70"/>
      <c r="B563" s="109" t="s">
        <v>137</v>
      </c>
      <c r="C563" s="81" t="s">
        <v>149</v>
      </c>
      <c r="D563" s="54">
        <v>647724</v>
      </c>
      <c r="E563" s="54">
        <v>166286</v>
      </c>
      <c r="F563" s="54">
        <v>232724</v>
      </c>
      <c r="G563" s="68">
        <f>G252+G249</f>
        <v>339733</v>
      </c>
      <c r="H563" s="9">
        <f t="shared" si="399"/>
        <v>52.450272029444648</v>
      </c>
    </row>
    <row r="564" spans="1:8" x14ac:dyDescent="0.25">
      <c r="A564" s="70"/>
      <c r="B564" s="109" t="s">
        <v>138</v>
      </c>
      <c r="C564" s="81" t="s">
        <v>150</v>
      </c>
      <c r="D564" s="68">
        <f>D535</f>
        <v>70000</v>
      </c>
      <c r="E564" s="68">
        <f>E535</f>
        <v>62056</v>
      </c>
      <c r="F564" s="68">
        <f>F535</f>
        <v>70000</v>
      </c>
      <c r="G564" s="68">
        <f>G535</f>
        <v>50000</v>
      </c>
      <c r="H564" s="9">
        <f t="shared" si="399"/>
        <v>71.428571428571431</v>
      </c>
    </row>
    <row r="565" spans="1:8" x14ac:dyDescent="0.25">
      <c r="A565" s="70"/>
      <c r="B565" s="109" t="s">
        <v>139</v>
      </c>
      <c r="C565" s="81" t="s">
        <v>151</v>
      </c>
      <c r="D565" s="68">
        <f>D256+D536+D507+D534+D530+D533+D521+D267+D273+D281</f>
        <v>941128</v>
      </c>
      <c r="E565" s="68">
        <f>E256+E536+E507+E534+E530+E533+E521</f>
        <v>89547</v>
      </c>
      <c r="F565" s="68">
        <f>F256+F536+F507+F534+F530+F533+F521+F267+F273+F281</f>
        <v>941128</v>
      </c>
      <c r="G565" s="68">
        <f>G256+G536+G507+G534+G530+G533+G521+G267+G273+G281+G522+G523+G524+G525+G526+G527+G528+G529+G531</f>
        <v>322047</v>
      </c>
      <c r="H565" s="9">
        <f t="shared" si="399"/>
        <v>34.219256041686144</v>
      </c>
    </row>
    <row r="566" spans="1:8" x14ac:dyDescent="0.25">
      <c r="A566" s="70"/>
      <c r="B566" s="109" t="s">
        <v>140</v>
      </c>
      <c r="C566" s="81" t="s">
        <v>152</v>
      </c>
      <c r="D566" s="68">
        <f>D481+D537+D538+D455+D541</f>
        <v>371779</v>
      </c>
      <c r="E566" s="68">
        <f>E481+E537+E538+E455+E541</f>
        <v>268656</v>
      </c>
      <c r="F566" s="68">
        <f>F481+F537+F538+F455+F541</f>
        <v>371779</v>
      </c>
      <c r="G566" s="68">
        <f>G481+G537+G538+G455+G541</f>
        <v>381440</v>
      </c>
      <c r="H566" s="9">
        <f t="shared" si="399"/>
        <v>102.59858679484317</v>
      </c>
    </row>
    <row r="567" spans="1:8" x14ac:dyDescent="0.25">
      <c r="A567" s="70"/>
      <c r="B567" s="109" t="s">
        <v>141</v>
      </c>
      <c r="C567" s="81" t="s">
        <v>153</v>
      </c>
      <c r="D567" s="68">
        <f>D419+D542+D543</f>
        <v>1040601</v>
      </c>
      <c r="E567" s="68">
        <f>E419+E542+E543</f>
        <v>707182</v>
      </c>
      <c r="F567" s="68">
        <f>F419+F542+F543</f>
        <v>1040601</v>
      </c>
      <c r="G567" s="68">
        <f>G419+G542+G543</f>
        <v>1049326</v>
      </c>
      <c r="H567" s="9">
        <f t="shared" si="399"/>
        <v>100.838457775843</v>
      </c>
    </row>
    <row r="568" spans="1:8" x14ac:dyDescent="0.25">
      <c r="A568" s="70"/>
      <c r="B568" s="109" t="s">
        <v>142</v>
      </c>
      <c r="C568" s="81" t="s">
        <v>154</v>
      </c>
      <c r="D568" s="68">
        <v>0</v>
      </c>
      <c r="E568" s="68">
        <v>0</v>
      </c>
      <c r="F568" s="68">
        <v>0</v>
      </c>
      <c r="G568" s="68">
        <v>0</v>
      </c>
      <c r="H568" s="9"/>
    </row>
    <row r="569" spans="1:8" x14ac:dyDescent="0.25">
      <c r="A569" s="70"/>
      <c r="B569" s="109"/>
      <c r="C569" s="33" t="s">
        <v>143</v>
      </c>
      <c r="D569" s="68">
        <f t="shared" ref="D569:G569" si="400">SUM(D558:D568)</f>
        <v>7915185</v>
      </c>
      <c r="E569" s="68">
        <f t="shared" ref="E569" si="401">SUM(E558:E568)</f>
        <v>2553311</v>
      </c>
      <c r="F569" s="68">
        <f t="shared" si="400"/>
        <v>7964588.7999999998</v>
      </c>
      <c r="G569" s="68">
        <f t="shared" si="400"/>
        <v>5097893.32</v>
      </c>
      <c r="H569" s="9">
        <f t="shared" si="399"/>
        <v>64.406496121063512</v>
      </c>
    </row>
    <row r="570" spans="1:8" x14ac:dyDescent="0.25">
      <c r="A570" s="70"/>
      <c r="B570" s="70"/>
      <c r="C570" s="70"/>
      <c r="D570" s="70"/>
      <c r="E570" s="70"/>
      <c r="F570" s="70"/>
      <c r="G570" s="70"/>
    </row>
    <row r="571" spans="1:8" x14ac:dyDescent="0.25">
      <c r="A571" s="70"/>
      <c r="B571" s="70"/>
      <c r="C571" s="70"/>
      <c r="D571" s="70"/>
      <c r="E571" s="70"/>
      <c r="F571" s="70"/>
      <c r="G571" s="70"/>
    </row>
    <row r="572" spans="1:8" x14ac:dyDescent="0.25">
      <c r="A572" s="70"/>
      <c r="B572" s="70" t="s">
        <v>263</v>
      </c>
      <c r="C572" s="70"/>
      <c r="D572" s="70"/>
      <c r="E572" s="70"/>
      <c r="F572" s="70"/>
      <c r="G572" s="70"/>
    </row>
    <row r="573" spans="1:8" x14ac:dyDescent="0.25">
      <c r="A573" s="70"/>
      <c r="B573" s="60" t="s">
        <v>130</v>
      </c>
      <c r="C573" s="60" t="s">
        <v>131</v>
      </c>
      <c r="D573" s="60" t="s">
        <v>271</v>
      </c>
      <c r="E573" s="60" t="s">
        <v>257</v>
      </c>
      <c r="F573" s="77" t="s">
        <v>290</v>
      </c>
      <c r="G573" s="77" t="s">
        <v>291</v>
      </c>
      <c r="H573" s="16" t="s">
        <v>252</v>
      </c>
    </row>
    <row r="574" spans="1:8" x14ac:dyDescent="0.25">
      <c r="A574" s="70"/>
      <c r="B574" s="31" t="s">
        <v>114</v>
      </c>
      <c r="C574" s="78"/>
      <c r="D574" s="31">
        <v>2018</v>
      </c>
      <c r="E574" s="31" t="s">
        <v>295</v>
      </c>
      <c r="F574" s="79">
        <v>2018</v>
      </c>
      <c r="G574" s="79">
        <v>2019</v>
      </c>
      <c r="H574" s="17" t="s">
        <v>293</v>
      </c>
    </row>
    <row r="575" spans="1:8" x14ac:dyDescent="0.25">
      <c r="A575" s="70"/>
      <c r="B575" s="49">
        <v>1</v>
      </c>
      <c r="C575" s="49">
        <v>2</v>
      </c>
      <c r="D575" s="49">
        <v>3</v>
      </c>
      <c r="E575" s="49">
        <v>4</v>
      </c>
      <c r="F575" s="49">
        <v>5</v>
      </c>
      <c r="G575" s="49">
        <v>6</v>
      </c>
      <c r="H575" s="8">
        <v>7</v>
      </c>
    </row>
    <row r="576" spans="1:8" x14ac:dyDescent="0.25">
      <c r="A576" s="70"/>
      <c r="B576" s="110" t="s">
        <v>264</v>
      </c>
      <c r="C576" s="35" t="s">
        <v>266</v>
      </c>
      <c r="D576" s="68">
        <f>D558+D561+D562+D563+D534+D530+D533+D521</f>
        <v>5596474</v>
      </c>
      <c r="E576" s="68">
        <f>E558+E561+E562+E563+E534+E530+E533+E521</f>
        <v>1452070</v>
      </c>
      <c r="F576" s="68">
        <f>F558+F561+F562+F563+F534+F530+F533+F521</f>
        <v>5645877.7999999998</v>
      </c>
      <c r="G576" s="68">
        <f>G558+G561+G562+G563+G534+G530+G533+G521+G522+G531</f>
        <v>3441377.3200000003</v>
      </c>
      <c r="H576" s="9">
        <f>G576/D576*100</f>
        <v>61.491884354327389</v>
      </c>
    </row>
    <row r="577" spans="1:8" x14ac:dyDescent="0.25">
      <c r="A577" s="70"/>
      <c r="B577" s="110" t="s">
        <v>265</v>
      </c>
      <c r="C577" s="35" t="s">
        <v>267</v>
      </c>
      <c r="D577" s="68">
        <f>D564+D256+D536+D507+D566+D567+D267+D273+D281</f>
        <v>2318711</v>
      </c>
      <c r="E577" s="68">
        <f>E564+E256+E536+E507+E566+E567</f>
        <v>1101241</v>
      </c>
      <c r="F577" s="68">
        <f>F564+F256+F536+F507+F566+F567+F267+F273+F281</f>
        <v>2318711</v>
      </c>
      <c r="G577" s="68">
        <f>G564+G256+G536+G507+G566+G567+G267+G273+G281+G523+G524+G525+G526+G527+G528+G529</f>
        <v>1656516</v>
      </c>
      <c r="H577" s="9">
        <f>G577/D577*100</f>
        <v>71.441244726056851</v>
      </c>
    </row>
    <row r="578" spans="1:8" x14ac:dyDescent="0.25">
      <c r="A578" s="70"/>
      <c r="B578" s="89"/>
      <c r="C578" s="82" t="s">
        <v>268</v>
      </c>
      <c r="D578" s="83">
        <f t="shared" ref="D578:G578" si="402">D576+D577</f>
        <v>7915185</v>
      </c>
      <c r="E578" s="83">
        <f t="shared" ref="E578" si="403">E576+E577</f>
        <v>2553311</v>
      </c>
      <c r="F578" s="83">
        <f t="shared" si="402"/>
        <v>7964588.7999999998</v>
      </c>
      <c r="G578" s="83">
        <f t="shared" si="402"/>
        <v>5097893.32</v>
      </c>
      <c r="H578" s="9">
        <f>G578/D578*100</f>
        <v>64.406496121063512</v>
      </c>
    </row>
    <row r="579" spans="1:8" x14ac:dyDescent="0.25">
      <c r="A579" s="70"/>
      <c r="B579" s="84"/>
      <c r="C579" s="84"/>
      <c r="D579" s="84"/>
      <c r="E579" s="84"/>
      <c r="F579" s="84"/>
      <c r="G579" s="84"/>
      <c r="H579" s="19"/>
    </row>
    <row r="580" spans="1:8" x14ac:dyDescent="0.25">
      <c r="A580" s="70"/>
      <c r="B580" s="44"/>
      <c r="C580" s="6"/>
      <c r="D580" s="6"/>
      <c r="E580" s="6"/>
      <c r="F580" s="6"/>
      <c r="G580" s="6"/>
      <c r="H580" s="6"/>
    </row>
    <row r="581" spans="1:8" x14ac:dyDescent="0.25">
      <c r="A581" s="70"/>
      <c r="B581" s="70"/>
    </row>
    <row r="582" spans="1:8" x14ac:dyDescent="0.25">
      <c r="A582" s="70"/>
      <c r="B582" s="70"/>
    </row>
    <row r="583" spans="1:8" x14ac:dyDescent="0.25">
      <c r="A583" s="70"/>
      <c r="B583" s="70"/>
    </row>
    <row r="584" spans="1:8" x14ac:dyDescent="0.25">
      <c r="A584" s="70"/>
      <c r="B584" s="70"/>
    </row>
    <row r="585" spans="1:8" x14ac:dyDescent="0.25">
      <c r="A585" s="70"/>
      <c r="B585" s="70"/>
    </row>
    <row r="586" spans="1:8" x14ac:dyDescent="0.25">
      <c r="A586" s="70"/>
      <c r="B586" s="70"/>
    </row>
    <row r="587" spans="1:8" x14ac:dyDescent="0.25">
      <c r="A587" s="70"/>
      <c r="B587" s="70"/>
    </row>
    <row r="588" spans="1:8" x14ac:dyDescent="0.25">
      <c r="A588" s="70"/>
      <c r="B588" s="70"/>
    </row>
    <row r="589" spans="1:8" x14ac:dyDescent="0.25">
      <c r="A589" s="70"/>
      <c r="B589" s="70"/>
    </row>
    <row r="590" spans="1:8" x14ac:dyDescent="0.25">
      <c r="A590" s="70"/>
      <c r="B590" s="70"/>
    </row>
    <row r="591" spans="1:8" x14ac:dyDescent="0.25">
      <c r="A591" s="70"/>
      <c r="B591" s="70"/>
    </row>
    <row r="592" spans="1:8" x14ac:dyDescent="0.25">
      <c r="A592" s="70"/>
      <c r="B592" s="70"/>
    </row>
    <row r="593" spans="1:2" x14ac:dyDescent="0.25">
      <c r="A593" s="70"/>
      <c r="B593" s="70"/>
    </row>
    <row r="594" spans="1:2" x14ac:dyDescent="0.25">
      <c r="A594" s="70"/>
      <c r="B594" s="70"/>
    </row>
    <row r="595" spans="1:2" x14ac:dyDescent="0.25">
      <c r="A595" s="70"/>
      <c r="B595" s="70"/>
    </row>
    <row r="596" spans="1:2" x14ac:dyDescent="0.25">
      <c r="A596" s="70"/>
      <c r="B596" s="70"/>
    </row>
    <row r="597" spans="1:2" x14ac:dyDescent="0.25">
      <c r="A597" s="70"/>
      <c r="B597" s="70"/>
    </row>
    <row r="598" spans="1:2" x14ac:dyDescent="0.25">
      <c r="A598" s="70"/>
      <c r="B598" s="70"/>
    </row>
    <row r="599" spans="1:2" x14ac:dyDescent="0.25">
      <c r="A599" s="70"/>
      <c r="B599" s="70"/>
    </row>
    <row r="600" spans="1:2" x14ac:dyDescent="0.25">
      <c r="A600" s="70"/>
      <c r="B600" s="70"/>
    </row>
    <row r="601" spans="1:2" x14ac:dyDescent="0.25">
      <c r="A601" s="70"/>
      <c r="B601" s="70"/>
    </row>
    <row r="602" spans="1:2" x14ac:dyDescent="0.25">
      <c r="A602" s="70"/>
      <c r="B602" s="70"/>
    </row>
    <row r="603" spans="1:2" x14ac:dyDescent="0.25">
      <c r="A603" s="70"/>
      <c r="B603" s="70"/>
    </row>
    <row r="604" spans="1:2" x14ac:dyDescent="0.25">
      <c r="A604" s="70"/>
      <c r="B604" s="70"/>
    </row>
    <row r="605" spans="1:2" x14ac:dyDescent="0.25">
      <c r="A605" s="70"/>
      <c r="B605" s="70"/>
    </row>
    <row r="606" spans="1:2" x14ac:dyDescent="0.25">
      <c r="A606" s="70"/>
      <c r="B606" s="70"/>
    </row>
    <row r="607" spans="1:2" x14ac:dyDescent="0.25">
      <c r="A607" s="70"/>
      <c r="B607" s="70"/>
    </row>
    <row r="608" spans="1:2" x14ac:dyDescent="0.25">
      <c r="A608" s="70"/>
      <c r="B608" s="70"/>
    </row>
    <row r="609" spans="1:2" x14ac:dyDescent="0.25">
      <c r="A609" s="70"/>
      <c r="B609" s="70"/>
    </row>
    <row r="610" spans="1:2" x14ac:dyDescent="0.25">
      <c r="A610" s="70"/>
      <c r="B610" s="70"/>
    </row>
    <row r="611" spans="1:2" x14ac:dyDescent="0.25">
      <c r="A611" s="70"/>
      <c r="B611" s="70"/>
    </row>
    <row r="612" spans="1:2" x14ac:dyDescent="0.25">
      <c r="A612" s="70"/>
      <c r="B612" s="70"/>
    </row>
    <row r="613" spans="1:2" x14ac:dyDescent="0.25">
      <c r="A613" s="70"/>
      <c r="B613" s="70"/>
    </row>
    <row r="614" spans="1:2" x14ac:dyDescent="0.25">
      <c r="A614" s="70"/>
      <c r="B614" s="70"/>
    </row>
    <row r="615" spans="1:2" x14ac:dyDescent="0.25">
      <c r="A615" s="70"/>
      <c r="B615" s="70"/>
    </row>
    <row r="616" spans="1:2" x14ac:dyDescent="0.25">
      <c r="A616" s="70"/>
      <c r="B616" s="70"/>
    </row>
    <row r="617" spans="1:2" x14ac:dyDescent="0.25">
      <c r="A617" s="70"/>
      <c r="B617" s="70"/>
    </row>
    <row r="618" spans="1:2" x14ac:dyDescent="0.25">
      <c r="A618" s="70"/>
      <c r="B618" s="70"/>
    </row>
    <row r="619" spans="1:2" x14ac:dyDescent="0.25">
      <c r="A619" s="70"/>
      <c r="B619" s="70"/>
    </row>
    <row r="620" spans="1:2" x14ac:dyDescent="0.25">
      <c r="A620" s="70"/>
      <c r="B620" s="70"/>
    </row>
    <row r="621" spans="1:2" x14ac:dyDescent="0.25">
      <c r="A621" s="70"/>
      <c r="B621" s="70"/>
    </row>
    <row r="622" spans="1:2" x14ac:dyDescent="0.25">
      <c r="A622" s="70"/>
      <c r="B622" s="70"/>
    </row>
    <row r="623" spans="1:2" x14ac:dyDescent="0.25">
      <c r="A623" s="70"/>
      <c r="B623" s="70"/>
    </row>
    <row r="624" spans="1:2" x14ac:dyDescent="0.25">
      <c r="A624" s="70"/>
      <c r="B624" s="70"/>
    </row>
    <row r="625" spans="1:2" x14ac:dyDescent="0.25">
      <c r="A625" s="70"/>
      <c r="B625" s="70"/>
    </row>
    <row r="626" spans="1:2" x14ac:dyDescent="0.25">
      <c r="A626" s="70"/>
      <c r="B626" s="70"/>
    </row>
    <row r="627" spans="1:2" x14ac:dyDescent="0.25">
      <c r="A627" s="70"/>
      <c r="B627" s="70"/>
    </row>
    <row r="628" spans="1:2" x14ac:dyDescent="0.25">
      <c r="A628" s="70"/>
      <c r="B628" s="70"/>
    </row>
    <row r="629" spans="1:2" x14ac:dyDescent="0.25">
      <c r="A629" s="70"/>
      <c r="B629" s="70"/>
    </row>
    <row r="630" spans="1:2" x14ac:dyDescent="0.25">
      <c r="A630" s="70"/>
      <c r="B630" s="70"/>
    </row>
    <row r="631" spans="1:2" x14ac:dyDescent="0.25">
      <c r="A631" s="70"/>
      <c r="B631" s="70"/>
    </row>
    <row r="632" spans="1:2" x14ac:dyDescent="0.25">
      <c r="A632" s="70"/>
      <c r="B632" s="70"/>
    </row>
    <row r="633" spans="1:2" x14ac:dyDescent="0.25">
      <c r="A633" s="70"/>
      <c r="B633" s="70"/>
    </row>
    <row r="634" spans="1:2" x14ac:dyDescent="0.25">
      <c r="A634" s="70"/>
      <c r="B634" s="70"/>
    </row>
    <row r="635" spans="1:2" x14ac:dyDescent="0.25">
      <c r="A635" s="70"/>
      <c r="B635" s="70"/>
    </row>
    <row r="636" spans="1:2" x14ac:dyDescent="0.25">
      <c r="A636" s="70"/>
      <c r="B636" s="70"/>
    </row>
    <row r="637" spans="1:2" x14ac:dyDescent="0.25">
      <c r="A637" s="70"/>
      <c r="B637" s="70"/>
    </row>
    <row r="638" spans="1:2" x14ac:dyDescent="0.25">
      <c r="A638" s="70"/>
      <c r="B638" s="70"/>
    </row>
    <row r="639" spans="1:2" x14ac:dyDescent="0.25">
      <c r="A639" s="70"/>
      <c r="B639" s="70"/>
    </row>
    <row r="640" spans="1:2" x14ac:dyDescent="0.25">
      <c r="A640" s="70"/>
      <c r="B640" s="70"/>
    </row>
    <row r="641" spans="1:2" x14ac:dyDescent="0.25">
      <c r="A641" s="70"/>
      <c r="B641" s="70"/>
    </row>
    <row r="642" spans="1:2" x14ac:dyDescent="0.25">
      <c r="A642" s="70"/>
      <c r="B642" s="70"/>
    </row>
    <row r="643" spans="1:2" x14ac:dyDescent="0.25">
      <c r="A643" s="70"/>
      <c r="B643" s="70"/>
    </row>
    <row r="644" spans="1:2" x14ac:dyDescent="0.25">
      <c r="A644" s="70"/>
      <c r="B644" s="70"/>
    </row>
    <row r="645" spans="1:2" x14ac:dyDescent="0.25">
      <c r="A645" s="70"/>
      <c r="B645" s="70"/>
    </row>
    <row r="646" spans="1:2" x14ac:dyDescent="0.25">
      <c r="A646" s="70"/>
      <c r="B646" s="70"/>
    </row>
    <row r="647" spans="1:2" x14ac:dyDescent="0.25">
      <c r="A647" s="70"/>
      <c r="B647" s="70"/>
    </row>
    <row r="648" spans="1:2" x14ac:dyDescent="0.25">
      <c r="A648" s="70"/>
      <c r="B648" s="70"/>
    </row>
    <row r="649" spans="1:2" x14ac:dyDescent="0.25">
      <c r="A649" s="70"/>
      <c r="B649" s="70"/>
    </row>
    <row r="650" spans="1:2" x14ac:dyDescent="0.25">
      <c r="A650" s="70"/>
      <c r="B650" s="70"/>
    </row>
    <row r="651" spans="1:2" x14ac:dyDescent="0.25">
      <c r="A651" s="70"/>
      <c r="B651" s="70"/>
    </row>
    <row r="652" spans="1:2" x14ac:dyDescent="0.25">
      <c r="A652" s="70"/>
      <c r="B652" s="70"/>
    </row>
    <row r="653" spans="1:2" x14ac:dyDescent="0.25">
      <c r="A653" s="70"/>
      <c r="B653" s="70"/>
    </row>
    <row r="654" spans="1:2" x14ac:dyDescent="0.25">
      <c r="A654" s="70"/>
      <c r="B654" s="70"/>
    </row>
    <row r="655" spans="1:2" x14ac:dyDescent="0.25">
      <c r="A655" s="70"/>
      <c r="B655" s="70"/>
    </row>
    <row r="656" spans="1:2" x14ac:dyDescent="0.25">
      <c r="A656" s="70"/>
      <c r="B656" s="70"/>
    </row>
    <row r="657" spans="1:2" x14ac:dyDescent="0.25">
      <c r="A657" s="70"/>
      <c r="B657" s="70"/>
    </row>
    <row r="658" spans="1:2" x14ac:dyDescent="0.25">
      <c r="A658" s="70"/>
      <c r="B658" s="70"/>
    </row>
    <row r="659" spans="1:2" x14ac:dyDescent="0.25">
      <c r="A659" s="70"/>
      <c r="B659" s="70"/>
    </row>
    <row r="660" spans="1:2" x14ac:dyDescent="0.25">
      <c r="A660" s="70"/>
      <c r="B660" s="70"/>
    </row>
    <row r="661" spans="1:2" x14ac:dyDescent="0.25">
      <c r="A661" s="70"/>
      <c r="B661" s="70"/>
    </row>
    <row r="662" spans="1:2" x14ac:dyDescent="0.25">
      <c r="A662" s="70"/>
      <c r="B662" s="70"/>
    </row>
    <row r="663" spans="1:2" x14ac:dyDescent="0.25">
      <c r="A663" s="70"/>
      <c r="B663" s="70"/>
    </row>
    <row r="664" spans="1:2" x14ac:dyDescent="0.25">
      <c r="A664" s="70"/>
      <c r="B664" s="70"/>
    </row>
    <row r="665" spans="1:2" x14ac:dyDescent="0.25">
      <c r="A665" s="70"/>
      <c r="B665" s="70"/>
    </row>
    <row r="666" spans="1:2" x14ac:dyDescent="0.25">
      <c r="A666" s="70"/>
      <c r="B666" s="70"/>
    </row>
    <row r="667" spans="1:2" x14ac:dyDescent="0.25">
      <c r="A667" s="70"/>
      <c r="B667" s="70"/>
    </row>
    <row r="668" spans="1:2" x14ac:dyDescent="0.25">
      <c r="A668" s="70"/>
      <c r="B668" s="70"/>
    </row>
    <row r="669" spans="1:2" x14ac:dyDescent="0.25">
      <c r="A669" s="70"/>
      <c r="B669" s="70"/>
    </row>
    <row r="670" spans="1:2" x14ac:dyDescent="0.25">
      <c r="A670" s="70"/>
      <c r="B670" s="70"/>
    </row>
    <row r="671" spans="1:2" x14ac:dyDescent="0.25">
      <c r="A671" s="70"/>
      <c r="B671" s="70"/>
    </row>
    <row r="672" spans="1:2" x14ac:dyDescent="0.25">
      <c r="A672" s="70"/>
      <c r="B672" s="70"/>
    </row>
    <row r="673" spans="1:2" x14ac:dyDescent="0.25">
      <c r="A673" s="70"/>
      <c r="B673" s="70"/>
    </row>
    <row r="674" spans="1:2" x14ac:dyDescent="0.25">
      <c r="A674" s="70"/>
      <c r="B674" s="70"/>
    </row>
    <row r="675" spans="1:2" x14ac:dyDescent="0.25">
      <c r="A675" s="70"/>
      <c r="B675" s="70"/>
    </row>
    <row r="676" spans="1:2" x14ac:dyDescent="0.25">
      <c r="A676" s="70"/>
      <c r="B676" s="70"/>
    </row>
    <row r="677" spans="1:2" x14ac:dyDescent="0.25">
      <c r="A677" s="70"/>
      <c r="B677" s="70"/>
    </row>
    <row r="678" spans="1:2" x14ac:dyDescent="0.25">
      <c r="A678" s="70"/>
      <c r="B678" s="70"/>
    </row>
    <row r="679" spans="1:2" x14ac:dyDescent="0.25">
      <c r="A679" s="70"/>
      <c r="B679" s="70"/>
    </row>
    <row r="680" spans="1:2" x14ac:dyDescent="0.25">
      <c r="A680" s="70"/>
      <c r="B680" s="70"/>
    </row>
    <row r="681" spans="1:2" x14ac:dyDescent="0.25">
      <c r="A681" s="70"/>
      <c r="B681" s="70"/>
    </row>
    <row r="682" spans="1:2" x14ac:dyDescent="0.25">
      <c r="A682" s="70"/>
      <c r="B682" s="70"/>
    </row>
    <row r="683" spans="1:2" x14ac:dyDescent="0.25">
      <c r="A683" s="70"/>
      <c r="B683" s="70"/>
    </row>
    <row r="684" spans="1:2" x14ac:dyDescent="0.25">
      <c r="A684" s="70"/>
      <c r="B684" s="70"/>
    </row>
    <row r="685" spans="1:2" x14ac:dyDescent="0.25">
      <c r="A685" s="70"/>
      <c r="B685" s="70"/>
    </row>
    <row r="686" spans="1:2" x14ac:dyDescent="0.25">
      <c r="A686" s="70"/>
      <c r="B686" s="70"/>
    </row>
    <row r="687" spans="1:2" x14ac:dyDescent="0.25">
      <c r="A687" s="70"/>
      <c r="B687" s="70"/>
    </row>
    <row r="688" spans="1:2" x14ac:dyDescent="0.25">
      <c r="A688" s="70"/>
      <c r="B688" s="70"/>
    </row>
    <row r="689" spans="1:2" x14ac:dyDescent="0.25">
      <c r="A689" s="70"/>
      <c r="B689" s="70"/>
    </row>
    <row r="690" spans="1:2" x14ac:dyDescent="0.25">
      <c r="A690" s="70"/>
      <c r="B690" s="70"/>
    </row>
    <row r="691" spans="1:2" x14ac:dyDescent="0.25">
      <c r="A691" s="70"/>
      <c r="B691" s="70"/>
    </row>
    <row r="692" spans="1:2" x14ac:dyDescent="0.25">
      <c r="A692" s="70"/>
      <c r="B692" s="70"/>
    </row>
    <row r="693" spans="1:2" x14ac:dyDescent="0.25">
      <c r="A693" s="70"/>
      <c r="B693" s="70"/>
    </row>
    <row r="694" spans="1:2" x14ac:dyDescent="0.25">
      <c r="A694" s="70"/>
      <c r="B694" s="70"/>
    </row>
    <row r="695" spans="1:2" x14ac:dyDescent="0.25">
      <c r="A695" s="70"/>
      <c r="B695" s="70"/>
    </row>
    <row r="696" spans="1:2" x14ac:dyDescent="0.25">
      <c r="A696" s="70"/>
      <c r="B696" s="70"/>
    </row>
    <row r="697" spans="1:2" x14ac:dyDescent="0.25">
      <c r="A697" s="70"/>
      <c r="B697" s="70"/>
    </row>
    <row r="698" spans="1:2" x14ac:dyDescent="0.25">
      <c r="A698" s="70"/>
      <c r="B698" s="70"/>
    </row>
    <row r="699" spans="1:2" x14ac:dyDescent="0.25">
      <c r="A699" s="70"/>
      <c r="B699" s="70"/>
    </row>
    <row r="700" spans="1:2" x14ac:dyDescent="0.25">
      <c r="A700" s="70"/>
      <c r="B700" s="70"/>
    </row>
    <row r="701" spans="1:2" x14ac:dyDescent="0.25">
      <c r="A701" s="70"/>
      <c r="B701" s="70"/>
    </row>
    <row r="702" spans="1:2" x14ac:dyDescent="0.25">
      <c r="A702" s="70"/>
      <c r="B702" s="70"/>
    </row>
    <row r="703" spans="1:2" x14ac:dyDescent="0.25">
      <c r="A703" s="70"/>
      <c r="B703" s="70"/>
    </row>
    <row r="704" spans="1:2" x14ac:dyDescent="0.25">
      <c r="A704" s="70"/>
      <c r="B704" s="70"/>
    </row>
    <row r="705" spans="1:2" x14ac:dyDescent="0.25">
      <c r="A705" s="70"/>
      <c r="B705" s="70"/>
    </row>
    <row r="706" spans="1:2" x14ac:dyDescent="0.25">
      <c r="A706" s="70"/>
      <c r="B706" s="70"/>
    </row>
    <row r="707" spans="1:2" x14ac:dyDescent="0.25">
      <c r="A707" s="70"/>
      <c r="B707" s="70"/>
    </row>
    <row r="708" spans="1:2" x14ac:dyDescent="0.25">
      <c r="A708" s="70"/>
      <c r="B708" s="70"/>
    </row>
    <row r="709" spans="1:2" x14ac:dyDescent="0.25">
      <c r="A709" s="70"/>
      <c r="B709" s="70"/>
    </row>
    <row r="710" spans="1:2" x14ac:dyDescent="0.25">
      <c r="A710" s="70"/>
      <c r="B710" s="70"/>
    </row>
    <row r="711" spans="1:2" x14ac:dyDescent="0.25">
      <c r="A711" s="70"/>
      <c r="B711" s="70"/>
    </row>
    <row r="712" spans="1:2" x14ac:dyDescent="0.25">
      <c r="A712" s="70"/>
      <c r="B712" s="70"/>
    </row>
    <row r="713" spans="1:2" x14ac:dyDescent="0.25">
      <c r="A713" s="70"/>
      <c r="B713" s="70"/>
    </row>
    <row r="714" spans="1:2" x14ac:dyDescent="0.25">
      <c r="A714" s="70"/>
      <c r="B714" s="70"/>
    </row>
    <row r="715" spans="1:2" x14ac:dyDescent="0.25">
      <c r="A715" s="70"/>
      <c r="B715" s="70"/>
    </row>
    <row r="716" spans="1:2" x14ac:dyDescent="0.25">
      <c r="A716" s="70"/>
      <c r="B716" s="70"/>
    </row>
    <row r="717" spans="1:2" x14ac:dyDescent="0.25">
      <c r="A717" s="70"/>
      <c r="B717" s="70"/>
    </row>
    <row r="718" spans="1:2" x14ac:dyDescent="0.25">
      <c r="A718" s="70"/>
      <c r="B718" s="70"/>
    </row>
    <row r="719" spans="1:2" x14ac:dyDescent="0.25">
      <c r="A719" s="70"/>
      <c r="B719" s="70"/>
    </row>
    <row r="720" spans="1:2" x14ac:dyDescent="0.25">
      <c r="A720" s="70"/>
      <c r="B720" s="70"/>
    </row>
    <row r="721" spans="1:2" x14ac:dyDescent="0.25">
      <c r="A721" s="70"/>
      <c r="B721" s="70"/>
    </row>
    <row r="722" spans="1:2" x14ac:dyDescent="0.25">
      <c r="A722" s="70"/>
      <c r="B722" s="70"/>
    </row>
    <row r="723" spans="1:2" x14ac:dyDescent="0.25">
      <c r="A723" s="70"/>
      <c r="B723" s="70"/>
    </row>
    <row r="724" spans="1:2" x14ac:dyDescent="0.25">
      <c r="A724" s="70"/>
      <c r="B724" s="70"/>
    </row>
    <row r="725" spans="1:2" x14ac:dyDescent="0.25">
      <c r="A725" s="70"/>
      <c r="B725" s="70"/>
    </row>
    <row r="726" spans="1:2" x14ac:dyDescent="0.25">
      <c r="A726" s="70"/>
      <c r="B726" s="70"/>
    </row>
    <row r="727" spans="1:2" x14ac:dyDescent="0.25">
      <c r="A727" s="70"/>
      <c r="B727" s="70"/>
    </row>
    <row r="728" spans="1:2" x14ac:dyDescent="0.25">
      <c r="A728" s="70"/>
      <c r="B728" s="70"/>
    </row>
    <row r="729" spans="1:2" x14ac:dyDescent="0.25">
      <c r="A729" s="70"/>
      <c r="B729" s="70"/>
    </row>
    <row r="730" spans="1:2" x14ac:dyDescent="0.25">
      <c r="A730" s="70"/>
      <c r="B730" s="70"/>
    </row>
    <row r="731" spans="1:2" x14ac:dyDescent="0.25">
      <c r="A731" s="70"/>
      <c r="B731" s="70"/>
    </row>
    <row r="732" spans="1:2" x14ac:dyDescent="0.25">
      <c r="A732" s="70"/>
      <c r="B732" s="70"/>
    </row>
    <row r="733" spans="1:2" x14ac:dyDescent="0.25">
      <c r="A733" s="70"/>
      <c r="B733" s="70"/>
    </row>
    <row r="734" spans="1:2" x14ac:dyDescent="0.25">
      <c r="A734" s="70"/>
      <c r="B734" s="70"/>
    </row>
    <row r="735" spans="1:2" x14ac:dyDescent="0.25">
      <c r="A735" s="70"/>
      <c r="B735" s="70"/>
    </row>
    <row r="736" spans="1:2" x14ac:dyDescent="0.25">
      <c r="A736" s="70"/>
      <c r="B736" s="70"/>
    </row>
    <row r="737" spans="1:2" x14ac:dyDescent="0.25">
      <c r="A737" s="70"/>
      <c r="B737" s="70"/>
    </row>
    <row r="738" spans="1:2" x14ac:dyDescent="0.25">
      <c r="A738" s="70"/>
      <c r="B738" s="70"/>
    </row>
    <row r="739" spans="1:2" x14ac:dyDescent="0.25">
      <c r="A739" s="70"/>
      <c r="B739" s="70"/>
    </row>
    <row r="740" spans="1:2" x14ac:dyDescent="0.25">
      <c r="A740" s="70"/>
      <c r="B740" s="70"/>
    </row>
    <row r="741" spans="1:2" x14ac:dyDescent="0.25">
      <c r="A741" s="70"/>
      <c r="B741" s="70"/>
    </row>
    <row r="742" spans="1:2" x14ac:dyDescent="0.25">
      <c r="A742" s="70"/>
      <c r="B742" s="70"/>
    </row>
    <row r="743" spans="1:2" x14ac:dyDescent="0.25">
      <c r="A743" s="70"/>
      <c r="B743" s="70"/>
    </row>
    <row r="744" spans="1:2" x14ac:dyDescent="0.25">
      <c r="A744" s="70"/>
      <c r="B744" s="70"/>
    </row>
    <row r="745" spans="1:2" x14ac:dyDescent="0.25">
      <c r="A745" s="70"/>
      <c r="B745" s="70"/>
    </row>
    <row r="746" spans="1:2" x14ac:dyDescent="0.25">
      <c r="A746" s="70"/>
      <c r="B746" s="70"/>
    </row>
    <row r="747" spans="1:2" x14ac:dyDescent="0.25">
      <c r="A747" s="70"/>
      <c r="B747" s="70"/>
    </row>
    <row r="748" spans="1:2" x14ac:dyDescent="0.25">
      <c r="A748" s="70"/>
      <c r="B748" s="70"/>
    </row>
    <row r="749" spans="1:2" x14ac:dyDescent="0.25">
      <c r="A749" s="70"/>
      <c r="B749" s="70"/>
    </row>
    <row r="750" spans="1:2" x14ac:dyDescent="0.25">
      <c r="A750" s="70"/>
      <c r="B750" s="70"/>
    </row>
    <row r="751" spans="1:2" x14ac:dyDescent="0.25">
      <c r="A751" s="70"/>
      <c r="B751" s="70"/>
    </row>
    <row r="752" spans="1:2" x14ac:dyDescent="0.25">
      <c r="A752" s="70"/>
      <c r="B752" s="70"/>
    </row>
    <row r="753" spans="1:2" x14ac:dyDescent="0.25">
      <c r="A753" s="70"/>
      <c r="B753" s="70"/>
    </row>
    <row r="754" spans="1:2" x14ac:dyDescent="0.25">
      <c r="A754" s="70"/>
      <c r="B754" s="70"/>
    </row>
    <row r="755" spans="1:2" x14ac:dyDescent="0.25">
      <c r="A755" s="70"/>
      <c r="B755" s="70"/>
    </row>
    <row r="756" spans="1:2" x14ac:dyDescent="0.25">
      <c r="A756" s="70"/>
      <c r="B756" s="70"/>
    </row>
    <row r="757" spans="1:2" x14ac:dyDescent="0.25">
      <c r="A757" s="70"/>
      <c r="B757" s="70"/>
    </row>
    <row r="758" spans="1:2" x14ac:dyDescent="0.25">
      <c r="A758" s="70"/>
      <c r="B758" s="70"/>
    </row>
    <row r="759" spans="1:2" x14ac:dyDescent="0.25">
      <c r="A759" s="70"/>
      <c r="B759" s="70"/>
    </row>
    <row r="760" spans="1:2" x14ac:dyDescent="0.25">
      <c r="A760" s="70"/>
      <c r="B760" s="70"/>
    </row>
    <row r="761" spans="1:2" x14ac:dyDescent="0.25">
      <c r="A761" s="70"/>
      <c r="B761" s="70"/>
    </row>
    <row r="762" spans="1:2" x14ac:dyDescent="0.25">
      <c r="A762" s="70"/>
      <c r="B762" s="70"/>
    </row>
  </sheetData>
  <pageMargins left="0.2" right="0.2" top="0.7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gogak</dc:creator>
  <cp:lastModifiedBy>zorand</cp:lastModifiedBy>
  <cp:lastPrinted>2018-12-25T06:59:31Z</cp:lastPrinted>
  <dcterms:created xsi:type="dcterms:W3CDTF">2013-12-09T10:13:12Z</dcterms:created>
  <dcterms:modified xsi:type="dcterms:W3CDTF">2018-12-25T07:05:04Z</dcterms:modified>
</cp:coreProperties>
</file>