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4" i="1" l="1"/>
  <c r="G549" i="1" l="1"/>
  <c r="G521" i="1"/>
  <c r="H480" i="1" l="1"/>
  <c r="H481" i="1"/>
  <c r="H482" i="1"/>
  <c r="D164" i="1"/>
  <c r="E479" i="1"/>
  <c r="F479" i="1"/>
  <c r="G479" i="1"/>
  <c r="D479" i="1"/>
  <c r="E480" i="1"/>
  <c r="F480" i="1"/>
  <c r="G480" i="1"/>
  <c r="D480" i="1"/>
  <c r="D153" i="1"/>
  <c r="G221" i="1"/>
  <c r="H230" i="1"/>
  <c r="E524" i="1" l="1"/>
  <c r="F524" i="1"/>
  <c r="F60" i="1" s="1"/>
  <c r="G524" i="1"/>
  <c r="G60" i="1" s="1"/>
  <c r="D524" i="1"/>
  <c r="E60" i="1"/>
  <c r="D60" i="1"/>
  <c r="F458" i="1" l="1"/>
  <c r="H315" i="1" l="1"/>
  <c r="H316" i="1"/>
  <c r="H318" i="1"/>
  <c r="H233" i="1"/>
  <c r="H235" i="1"/>
  <c r="H236" i="1"/>
  <c r="H222" i="1"/>
  <c r="H223" i="1"/>
  <c r="H224" i="1"/>
  <c r="H225" i="1"/>
  <c r="H226" i="1"/>
  <c r="H227" i="1"/>
  <c r="H228" i="1"/>
  <c r="H229" i="1"/>
  <c r="H231" i="1"/>
  <c r="H232" i="1"/>
  <c r="H108" i="1"/>
  <c r="H109" i="1"/>
  <c r="F107" i="1"/>
  <c r="E107" i="1"/>
  <c r="D107" i="1"/>
  <c r="E234" i="1" l="1"/>
  <c r="F234" i="1"/>
  <c r="G234" i="1"/>
  <c r="D234" i="1"/>
  <c r="H211" i="1"/>
  <c r="H212" i="1"/>
  <c r="H213" i="1"/>
  <c r="H214" i="1"/>
  <c r="H215" i="1"/>
  <c r="E221" i="1"/>
  <c r="F221" i="1"/>
  <c r="D221" i="1"/>
  <c r="E210" i="1"/>
  <c r="F210" i="1"/>
  <c r="G210" i="1"/>
  <c r="D210" i="1"/>
  <c r="D314" i="1"/>
  <c r="E314" i="1"/>
  <c r="F314" i="1"/>
  <c r="G314" i="1"/>
  <c r="E458" i="1"/>
  <c r="G458" i="1"/>
  <c r="D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314" i="1" l="1"/>
  <c r="H234" i="1"/>
  <c r="E530" i="1"/>
  <c r="E529" i="1" s="1"/>
  <c r="E63" i="1" s="1"/>
  <c r="F530" i="1"/>
  <c r="F529" i="1" s="1"/>
  <c r="F63" i="1" s="1"/>
  <c r="G530" i="1"/>
  <c r="G529" i="1" s="1"/>
  <c r="G63" i="1" s="1"/>
  <c r="E528" i="1"/>
  <c r="E527" i="1" s="1"/>
  <c r="F528" i="1"/>
  <c r="F527" i="1" s="1"/>
  <c r="G528" i="1"/>
  <c r="G527" i="1" s="1"/>
  <c r="G62" i="1" s="1"/>
  <c r="E522" i="1"/>
  <c r="E521" i="1" s="1"/>
  <c r="F522" i="1"/>
  <c r="F521" i="1" s="1"/>
  <c r="G522" i="1"/>
  <c r="G59" i="1" s="1"/>
  <c r="G58" i="1" s="1"/>
  <c r="E520" i="1"/>
  <c r="F520" i="1"/>
  <c r="G520" i="1"/>
  <c r="E519" i="1"/>
  <c r="F519" i="1"/>
  <c r="G519" i="1"/>
  <c r="E518" i="1"/>
  <c r="F518" i="1"/>
  <c r="G518" i="1"/>
  <c r="E513" i="1"/>
  <c r="E512" i="1" s="1"/>
  <c r="F513" i="1"/>
  <c r="F54" i="1" s="1"/>
  <c r="F53" i="1" s="1"/>
  <c r="G513" i="1"/>
  <c r="G512" i="1" s="1"/>
  <c r="F512" i="1"/>
  <c r="E508" i="1"/>
  <c r="E507" i="1" s="1"/>
  <c r="F508" i="1"/>
  <c r="F507" i="1" s="1"/>
  <c r="G508" i="1"/>
  <c r="G507" i="1" s="1"/>
  <c r="E502" i="1"/>
  <c r="E501" i="1" s="1"/>
  <c r="F502" i="1"/>
  <c r="F501" i="1" s="1"/>
  <c r="G502" i="1"/>
  <c r="G501" i="1" s="1"/>
  <c r="E483" i="1"/>
  <c r="E173" i="1" s="1"/>
  <c r="E33" i="1" s="1"/>
  <c r="F483" i="1"/>
  <c r="F173" i="1" s="1"/>
  <c r="F33" i="1" s="1"/>
  <c r="G483" i="1"/>
  <c r="G173" i="1" s="1"/>
  <c r="G33" i="1" s="1"/>
  <c r="E457" i="1"/>
  <c r="F457" i="1"/>
  <c r="E455" i="1"/>
  <c r="E159" i="1" s="1"/>
  <c r="E26" i="1" s="1"/>
  <c r="F455" i="1"/>
  <c r="G455" i="1"/>
  <c r="G159" i="1" s="1"/>
  <c r="G26" i="1" s="1"/>
  <c r="E443" i="1"/>
  <c r="E442" i="1" s="1"/>
  <c r="E441" i="1" s="1"/>
  <c r="F443" i="1"/>
  <c r="F442" i="1" s="1"/>
  <c r="F441" i="1" s="1"/>
  <c r="G443" i="1"/>
  <c r="G442" i="1" s="1"/>
  <c r="G441" i="1" s="1"/>
  <c r="E432" i="1"/>
  <c r="E431" i="1" s="1"/>
  <c r="E430" i="1" s="1"/>
  <c r="F432" i="1"/>
  <c r="F431" i="1" s="1"/>
  <c r="F430" i="1" s="1"/>
  <c r="G432" i="1"/>
  <c r="G431" i="1" s="1"/>
  <c r="G430" i="1" s="1"/>
  <c r="E420" i="1"/>
  <c r="E419" i="1" s="1"/>
  <c r="E418" i="1" s="1"/>
  <c r="F420" i="1"/>
  <c r="F419" i="1" s="1"/>
  <c r="F418" i="1" s="1"/>
  <c r="G420" i="1"/>
  <c r="G419" i="1" s="1"/>
  <c r="G418" i="1" s="1"/>
  <c r="E409" i="1"/>
  <c r="F409" i="1"/>
  <c r="G409" i="1"/>
  <c r="E407" i="1"/>
  <c r="F407" i="1"/>
  <c r="G407" i="1"/>
  <c r="E396" i="1"/>
  <c r="E395" i="1" s="1"/>
  <c r="F396" i="1"/>
  <c r="G396" i="1"/>
  <c r="G395" i="1" s="1"/>
  <c r="F395" i="1"/>
  <c r="E393" i="1"/>
  <c r="F393" i="1"/>
  <c r="G393" i="1"/>
  <c r="E388" i="1"/>
  <c r="F388" i="1"/>
  <c r="G388" i="1"/>
  <c r="E377" i="1"/>
  <c r="F377" i="1"/>
  <c r="G377" i="1"/>
  <c r="E372" i="1"/>
  <c r="F372" i="1"/>
  <c r="G372" i="1"/>
  <c r="E361" i="1"/>
  <c r="E360" i="1" s="1"/>
  <c r="F361" i="1"/>
  <c r="F360" i="1" s="1"/>
  <c r="G361" i="1"/>
  <c r="G360" i="1" s="1"/>
  <c r="E356" i="1"/>
  <c r="F356" i="1"/>
  <c r="F355" i="1" s="1"/>
  <c r="F354" i="1" s="1"/>
  <c r="G356" i="1"/>
  <c r="G355" i="1" s="1"/>
  <c r="G354" i="1" s="1"/>
  <c r="E352" i="1"/>
  <c r="E351" i="1" s="1"/>
  <c r="E170" i="1" s="1"/>
  <c r="F352" i="1"/>
  <c r="F351" i="1" s="1"/>
  <c r="F170" i="1" s="1"/>
  <c r="G352" i="1"/>
  <c r="G351" i="1" s="1"/>
  <c r="G170" i="1" s="1"/>
  <c r="E348" i="1"/>
  <c r="F348" i="1"/>
  <c r="G348" i="1"/>
  <c r="E340" i="1"/>
  <c r="F340" i="1"/>
  <c r="G340" i="1"/>
  <c r="E335" i="1"/>
  <c r="F335" i="1"/>
  <c r="G335" i="1"/>
  <c r="E322" i="1"/>
  <c r="E321" i="1" s="1"/>
  <c r="F322" i="1"/>
  <c r="G322" i="1"/>
  <c r="G321" i="1" s="1"/>
  <c r="F321" i="1"/>
  <c r="E319" i="1"/>
  <c r="E175" i="1" s="1"/>
  <c r="E34" i="1" s="1"/>
  <c r="F319" i="1"/>
  <c r="G319" i="1"/>
  <c r="E317" i="1"/>
  <c r="E168" i="1" s="1"/>
  <c r="E30" i="1" s="1"/>
  <c r="F317" i="1"/>
  <c r="F168" i="1" s="1"/>
  <c r="F30" i="1" s="1"/>
  <c r="G317" i="1"/>
  <c r="E166" i="1"/>
  <c r="E29" i="1" s="1"/>
  <c r="F166" i="1"/>
  <c r="F29" i="1" s="1"/>
  <c r="G166" i="1"/>
  <c r="E309" i="1"/>
  <c r="F309" i="1"/>
  <c r="E301" i="1"/>
  <c r="F301" i="1"/>
  <c r="G301" i="1"/>
  <c r="E289" i="1"/>
  <c r="E288" i="1" s="1"/>
  <c r="F289" i="1"/>
  <c r="G289" i="1"/>
  <c r="G288" i="1" s="1"/>
  <c r="F288" i="1"/>
  <c r="E286" i="1"/>
  <c r="F286" i="1"/>
  <c r="G286" i="1"/>
  <c r="E281" i="1"/>
  <c r="F281" i="1"/>
  <c r="G281" i="1"/>
  <c r="E277" i="1"/>
  <c r="F277" i="1"/>
  <c r="G277" i="1"/>
  <c r="E268" i="1"/>
  <c r="F268" i="1"/>
  <c r="G268" i="1"/>
  <c r="E263" i="1"/>
  <c r="F263" i="1"/>
  <c r="G263" i="1"/>
  <c r="E240" i="1"/>
  <c r="E239" i="1" s="1"/>
  <c r="F240" i="1"/>
  <c r="G240" i="1"/>
  <c r="G239" i="1" s="1"/>
  <c r="F239" i="1"/>
  <c r="E237" i="1"/>
  <c r="E185" i="1" s="1"/>
  <c r="E43" i="1" s="1"/>
  <c r="F237" i="1"/>
  <c r="F185" i="1" s="1"/>
  <c r="F43" i="1" s="1"/>
  <c r="G237" i="1"/>
  <c r="E220" i="1"/>
  <c r="F220" i="1"/>
  <c r="E216" i="1"/>
  <c r="F216" i="1"/>
  <c r="G216" i="1"/>
  <c r="E205" i="1"/>
  <c r="F205" i="1"/>
  <c r="E188" i="1"/>
  <c r="F188" i="1"/>
  <c r="G188" i="1"/>
  <c r="E186" i="1"/>
  <c r="F186" i="1"/>
  <c r="G186" i="1"/>
  <c r="E184" i="1"/>
  <c r="F184" i="1"/>
  <c r="E183" i="1"/>
  <c r="F183" i="1"/>
  <c r="G183" i="1"/>
  <c r="E182" i="1"/>
  <c r="F182" i="1"/>
  <c r="G182" i="1"/>
  <c r="E181" i="1"/>
  <c r="F181" i="1"/>
  <c r="G181" i="1"/>
  <c r="E180" i="1"/>
  <c r="F180" i="1"/>
  <c r="E176" i="1"/>
  <c r="F176" i="1"/>
  <c r="F175" i="1"/>
  <c r="F34" i="1" s="1"/>
  <c r="E174" i="1"/>
  <c r="F174" i="1"/>
  <c r="G174" i="1"/>
  <c r="E172" i="1"/>
  <c r="F172" i="1"/>
  <c r="G172" i="1"/>
  <c r="E169" i="1"/>
  <c r="F169" i="1"/>
  <c r="G169" i="1"/>
  <c r="E167" i="1"/>
  <c r="F167" i="1"/>
  <c r="G167" i="1"/>
  <c r="E165" i="1"/>
  <c r="F165" i="1"/>
  <c r="G165" i="1"/>
  <c r="E164" i="1"/>
  <c r="F164" i="1"/>
  <c r="G164" i="1"/>
  <c r="E162" i="1"/>
  <c r="F162" i="1"/>
  <c r="E160" i="1"/>
  <c r="F160" i="1"/>
  <c r="G160" i="1"/>
  <c r="E158" i="1"/>
  <c r="F158" i="1"/>
  <c r="G158" i="1"/>
  <c r="E157" i="1"/>
  <c r="F157" i="1"/>
  <c r="G157" i="1"/>
  <c r="E156" i="1"/>
  <c r="F156" i="1"/>
  <c r="E155" i="1"/>
  <c r="F155" i="1"/>
  <c r="G155" i="1"/>
  <c r="E153" i="1"/>
  <c r="F153" i="1"/>
  <c r="E152" i="1"/>
  <c r="F152" i="1"/>
  <c r="G152" i="1"/>
  <c r="E151" i="1"/>
  <c r="F151" i="1"/>
  <c r="G151" i="1"/>
  <c r="E150" i="1"/>
  <c r="F150" i="1"/>
  <c r="G150" i="1"/>
  <c r="E149" i="1"/>
  <c r="F149" i="1"/>
  <c r="G149" i="1"/>
  <c r="E148" i="1"/>
  <c r="F148" i="1"/>
  <c r="G148" i="1"/>
  <c r="E147" i="1"/>
  <c r="F147" i="1"/>
  <c r="G147" i="1"/>
  <c r="E146" i="1"/>
  <c r="F146" i="1"/>
  <c r="G146" i="1"/>
  <c r="E145" i="1"/>
  <c r="F145" i="1"/>
  <c r="G145" i="1"/>
  <c r="E143" i="1"/>
  <c r="F143" i="1"/>
  <c r="G143" i="1"/>
  <c r="E142" i="1"/>
  <c r="F142" i="1"/>
  <c r="G142" i="1"/>
  <c r="E141" i="1"/>
  <c r="F141" i="1"/>
  <c r="G141" i="1"/>
  <c r="E140" i="1"/>
  <c r="F140" i="1"/>
  <c r="G140" i="1"/>
  <c r="E120" i="1"/>
  <c r="E40" i="1" s="1"/>
  <c r="F120" i="1"/>
  <c r="F40" i="1" s="1"/>
  <c r="G120" i="1"/>
  <c r="E115" i="1"/>
  <c r="E39" i="1" s="1"/>
  <c r="F115" i="1"/>
  <c r="G115" i="1"/>
  <c r="G39" i="1" s="1"/>
  <c r="E112" i="1"/>
  <c r="F112" i="1"/>
  <c r="F38" i="1" s="1"/>
  <c r="G112" i="1"/>
  <c r="E105" i="1"/>
  <c r="E104" i="1" s="1"/>
  <c r="F105" i="1"/>
  <c r="F104" i="1" s="1"/>
  <c r="E102" i="1"/>
  <c r="E101" i="1" s="1"/>
  <c r="F102" i="1"/>
  <c r="F18" i="1" s="1"/>
  <c r="F17" i="1" s="1"/>
  <c r="G102" i="1"/>
  <c r="G101" i="1" s="1"/>
  <c r="F101" i="1"/>
  <c r="E99" i="1"/>
  <c r="E16" i="1" s="1"/>
  <c r="F99" i="1"/>
  <c r="F16" i="1" s="1"/>
  <c r="G99" i="1"/>
  <c r="G16" i="1" s="1"/>
  <c r="E97" i="1"/>
  <c r="F97" i="1"/>
  <c r="F15" i="1" s="1"/>
  <c r="G97" i="1"/>
  <c r="G15" i="1" s="1"/>
  <c r="E92" i="1"/>
  <c r="E14" i="1" s="1"/>
  <c r="F92" i="1"/>
  <c r="F14" i="1" s="1"/>
  <c r="G92" i="1"/>
  <c r="G14" i="1" s="1"/>
  <c r="E89" i="1"/>
  <c r="E13" i="1" s="1"/>
  <c r="F89" i="1"/>
  <c r="G89" i="1"/>
  <c r="G13" i="1" s="1"/>
  <c r="E86" i="1"/>
  <c r="E11" i="1" s="1"/>
  <c r="F86" i="1"/>
  <c r="F11" i="1" s="1"/>
  <c r="G86" i="1"/>
  <c r="G11" i="1" s="1"/>
  <c r="E84" i="1"/>
  <c r="E10" i="1" s="1"/>
  <c r="F84" i="1"/>
  <c r="F10" i="1" s="1"/>
  <c r="G84" i="1"/>
  <c r="G10" i="1" s="1"/>
  <c r="E80" i="1"/>
  <c r="E9" i="1" s="1"/>
  <c r="F80" i="1"/>
  <c r="F9" i="1" s="1"/>
  <c r="G80" i="1"/>
  <c r="G9" i="1" s="1"/>
  <c r="E75" i="1"/>
  <c r="E8" i="1" s="1"/>
  <c r="F75" i="1"/>
  <c r="F8" i="1" s="1"/>
  <c r="G75" i="1"/>
  <c r="E73" i="1"/>
  <c r="F73" i="1"/>
  <c r="F7" i="1" s="1"/>
  <c r="G73" i="1"/>
  <c r="G7" i="1" s="1"/>
  <c r="G40" i="1"/>
  <c r="G171" i="1" l="1"/>
  <c r="G32" i="1" s="1"/>
  <c r="G31" i="1" s="1"/>
  <c r="G49" i="1"/>
  <c r="G48" i="1" s="1"/>
  <c r="E161" i="1"/>
  <c r="E27" i="1" s="1"/>
  <c r="F163" i="1"/>
  <c r="F28" i="1" s="1"/>
  <c r="G371" i="1"/>
  <c r="G370" i="1" s="1"/>
  <c r="F447" i="1"/>
  <c r="G500" i="1"/>
  <c r="F51" i="1"/>
  <c r="F50" i="1" s="1"/>
  <c r="E59" i="1"/>
  <c r="E58" i="1" s="1"/>
  <c r="E280" i="1"/>
  <c r="E279" i="1" s="1"/>
  <c r="G334" i="1"/>
  <c r="G333" i="1" s="1"/>
  <c r="E334" i="1"/>
  <c r="E333" i="1" s="1"/>
  <c r="E447" i="1"/>
  <c r="G29" i="1"/>
  <c r="G168" i="1"/>
  <c r="G30" i="1" s="1"/>
  <c r="F161" i="1"/>
  <c r="F27" i="1" s="1"/>
  <c r="G447" i="1"/>
  <c r="G51" i="1"/>
  <c r="G50" i="1" s="1"/>
  <c r="E51" i="1"/>
  <c r="E50" i="1" s="1"/>
  <c r="G262" i="1"/>
  <c r="G261" i="1" s="1"/>
  <c r="E154" i="1"/>
  <c r="E25" i="1" s="1"/>
  <c r="E406" i="1"/>
  <c r="E405" i="1" s="1"/>
  <c r="E72" i="1"/>
  <c r="F88" i="1"/>
  <c r="E187" i="1"/>
  <c r="E44" i="1" s="1"/>
  <c r="F406" i="1"/>
  <c r="F405" i="1" s="1"/>
  <c r="F424" i="1" s="1"/>
  <c r="G406" i="1"/>
  <c r="G405" i="1" s="1"/>
  <c r="G424" i="1" s="1"/>
  <c r="E7" i="1"/>
  <c r="E6" i="1" s="1"/>
  <c r="F20" i="1"/>
  <c r="F19" i="1" s="1"/>
  <c r="E49" i="1"/>
  <c r="E48" i="1" s="1"/>
  <c r="G54" i="1"/>
  <c r="G53" i="1" s="1"/>
  <c r="E54" i="1"/>
  <c r="E53" i="1" s="1"/>
  <c r="G139" i="1"/>
  <c r="G23" i="1" s="1"/>
  <c r="F219" i="1"/>
  <c r="F218" i="1" s="1"/>
  <c r="E371" i="1"/>
  <c r="E370" i="1" s="1"/>
  <c r="G387" i="1"/>
  <c r="G386" i="1" s="1"/>
  <c r="E387" i="1"/>
  <c r="E386" i="1" s="1"/>
  <c r="F187" i="1"/>
  <c r="F44" i="1" s="1"/>
  <c r="G517" i="1"/>
  <c r="G516" i="1" s="1"/>
  <c r="G511" i="1" s="1"/>
  <c r="G499" i="1" s="1"/>
  <c r="E517" i="1"/>
  <c r="E56" i="1" s="1"/>
  <c r="E55" i="1" s="1"/>
  <c r="G526" i="1"/>
  <c r="G185" i="1"/>
  <c r="G43" i="1" s="1"/>
  <c r="G280" i="1"/>
  <c r="G279" i="1" s="1"/>
  <c r="G187" i="1"/>
  <c r="G44" i="1" s="1"/>
  <c r="E355" i="1"/>
  <c r="E354" i="1" s="1"/>
  <c r="E179" i="1"/>
  <c r="E42" i="1" s="1"/>
  <c r="G47" i="1"/>
  <c r="E204" i="1"/>
  <c r="E203" i="1" s="1"/>
  <c r="E219" i="1"/>
  <c r="E218" i="1" s="1"/>
  <c r="E262" i="1"/>
  <c r="E261" i="1" s="1"/>
  <c r="E139" i="1"/>
  <c r="E23" i="1" s="1"/>
  <c r="E300" i="1"/>
  <c r="E299" i="1" s="1"/>
  <c r="E326" i="1" s="1"/>
  <c r="E327" i="1" s="1"/>
  <c r="E424" i="1"/>
  <c r="E500" i="1"/>
  <c r="E526" i="1"/>
  <c r="F59" i="1"/>
  <c r="F58" i="1" s="1"/>
  <c r="E62" i="1"/>
  <c r="E61" i="1" s="1"/>
  <c r="G72" i="1"/>
  <c r="G111" i="1"/>
  <c r="G110" i="1" s="1"/>
  <c r="E111" i="1"/>
  <c r="E110" i="1" s="1"/>
  <c r="F111" i="1"/>
  <c r="F110" i="1" s="1"/>
  <c r="F204" i="1"/>
  <c r="F203" i="1" s="1"/>
  <c r="F242" i="1" s="1"/>
  <c r="F154" i="1"/>
  <c r="F25" i="1" s="1"/>
  <c r="G163" i="1"/>
  <c r="G28" i="1" s="1"/>
  <c r="E454" i="1"/>
  <c r="E453" i="1" s="1"/>
  <c r="E485" i="1" s="1"/>
  <c r="E516" i="1"/>
  <c r="E511" i="1" s="1"/>
  <c r="E171" i="1"/>
  <c r="E32" i="1" s="1"/>
  <c r="E31" i="1" s="1"/>
  <c r="F526" i="1"/>
  <c r="F62" i="1"/>
  <c r="F61" i="1" s="1"/>
  <c r="G61" i="1"/>
  <c r="G57" i="1" s="1"/>
  <c r="F517" i="1"/>
  <c r="F56" i="1" s="1"/>
  <c r="F55" i="1" s="1"/>
  <c r="F52" i="1" s="1"/>
  <c r="F500" i="1"/>
  <c r="F49" i="1"/>
  <c r="F48" i="1" s="1"/>
  <c r="F47" i="1" s="1"/>
  <c r="E163" i="1"/>
  <c r="E28" i="1" s="1"/>
  <c r="F454" i="1"/>
  <c r="F453" i="1" s="1"/>
  <c r="F485" i="1" s="1"/>
  <c r="F159" i="1"/>
  <c r="F26" i="1" s="1"/>
  <c r="F387" i="1"/>
  <c r="F386" i="1" s="1"/>
  <c r="F371" i="1"/>
  <c r="F370" i="1" s="1"/>
  <c r="F139" i="1"/>
  <c r="F23" i="1" s="1"/>
  <c r="F171" i="1"/>
  <c r="F32" i="1" s="1"/>
  <c r="F334" i="1"/>
  <c r="F333" i="1" s="1"/>
  <c r="F300" i="1"/>
  <c r="F299" i="1" s="1"/>
  <c r="F326" i="1" s="1"/>
  <c r="F327" i="1" s="1"/>
  <c r="F280" i="1"/>
  <c r="F279" i="1" s="1"/>
  <c r="F179" i="1"/>
  <c r="F42" i="1" s="1"/>
  <c r="F262" i="1"/>
  <c r="F261" i="1" s="1"/>
  <c r="F291" i="1" s="1"/>
  <c r="F31" i="1"/>
  <c r="F39" i="1"/>
  <c r="F37" i="1" s="1"/>
  <c r="G38" i="1"/>
  <c r="G37" i="1" s="1"/>
  <c r="E38" i="1"/>
  <c r="E37" i="1" s="1"/>
  <c r="E20" i="1"/>
  <c r="E19" i="1" s="1"/>
  <c r="G18" i="1"/>
  <c r="G17" i="1" s="1"/>
  <c r="E18" i="1"/>
  <c r="E17" i="1" s="1"/>
  <c r="E88" i="1"/>
  <c r="G12" i="1"/>
  <c r="E15" i="1"/>
  <c r="G88" i="1"/>
  <c r="E12" i="1"/>
  <c r="F13" i="1"/>
  <c r="F72" i="1"/>
  <c r="F6" i="1"/>
  <c r="G8" i="1"/>
  <c r="G6" i="1" s="1"/>
  <c r="F12" i="1"/>
  <c r="G107" i="1"/>
  <c r="G105" i="1" s="1"/>
  <c r="G104" i="1" s="1"/>
  <c r="G184" i="1"/>
  <c r="D317" i="1"/>
  <c r="H317" i="1" s="1"/>
  <c r="D348" i="1"/>
  <c r="E41" i="1" l="1"/>
  <c r="G292" i="1"/>
  <c r="F71" i="1"/>
  <c r="F122" i="1" s="1"/>
  <c r="E291" i="1"/>
  <c r="G291" i="1"/>
  <c r="G399" i="1"/>
  <c r="G398" i="1"/>
  <c r="G71" i="1"/>
  <c r="G122" i="1" s="1"/>
  <c r="E71" i="1"/>
  <c r="E122" i="1" s="1"/>
  <c r="E57" i="1"/>
  <c r="G56" i="1"/>
  <c r="G55" i="1" s="1"/>
  <c r="G52" i="1" s="1"/>
  <c r="G46" i="1" s="1"/>
  <c r="E398" i="1"/>
  <c r="F177" i="1"/>
  <c r="F57" i="1"/>
  <c r="F46" i="1" s="1"/>
  <c r="E177" i="1"/>
  <c r="E47" i="1"/>
  <c r="E5" i="1"/>
  <c r="E52" i="1"/>
  <c r="F41" i="1"/>
  <c r="F36" i="1" s="1"/>
  <c r="F398" i="1"/>
  <c r="E399" i="1"/>
  <c r="E178" i="1"/>
  <c r="E499" i="1"/>
  <c r="E36" i="1"/>
  <c r="G309" i="1"/>
  <c r="G156" i="1"/>
  <c r="G220" i="1"/>
  <c r="G180" i="1"/>
  <c r="E292" i="1"/>
  <c r="G205" i="1"/>
  <c r="G153" i="1"/>
  <c r="G20" i="1"/>
  <c r="G19" i="1" s="1"/>
  <c r="G5" i="1" s="1"/>
  <c r="F516" i="1"/>
  <c r="F511" i="1" s="1"/>
  <c r="F499" i="1" s="1"/>
  <c r="F292" i="1"/>
  <c r="F243" i="1"/>
  <c r="E242" i="1"/>
  <c r="F399" i="1"/>
  <c r="E243" i="1"/>
  <c r="G364" i="1"/>
  <c r="G363" i="1"/>
  <c r="E364" i="1"/>
  <c r="E363" i="1"/>
  <c r="F363" i="1"/>
  <c r="F364" i="1"/>
  <c r="F178" i="1"/>
  <c r="F5" i="1"/>
  <c r="D167" i="1"/>
  <c r="H167" i="1" s="1"/>
  <c r="D166" i="1"/>
  <c r="E46" i="1" l="1"/>
  <c r="D29" i="1"/>
  <c r="H29" i="1" s="1"/>
  <c r="H166" i="1"/>
  <c r="G204" i="1"/>
  <c r="G203" i="1" s="1"/>
  <c r="G179" i="1"/>
  <c r="G42" i="1" s="1"/>
  <c r="G41" i="1" s="1"/>
  <c r="G36" i="1" s="1"/>
  <c r="G219" i="1"/>
  <c r="G300" i="1"/>
  <c r="G299" i="1" s="1"/>
  <c r="G326" i="1" s="1"/>
  <c r="G327" i="1" s="1"/>
  <c r="G154" i="1"/>
  <c r="G25" i="1" s="1"/>
  <c r="D420" i="1"/>
  <c r="G218" i="1" l="1"/>
  <c r="G177" i="1" s="1"/>
  <c r="G178" i="1"/>
  <c r="G242" i="1"/>
  <c r="G243" i="1" l="1"/>
  <c r="G162" i="1"/>
  <c r="G457" i="1"/>
  <c r="H539" i="1"/>
  <c r="H540" i="1"/>
  <c r="H541" i="1"/>
  <c r="H542" i="1"/>
  <c r="H543" i="1"/>
  <c r="H544" i="1"/>
  <c r="H545" i="1"/>
  <c r="H546" i="1"/>
  <c r="H547" i="1"/>
  <c r="H548" i="1"/>
  <c r="H538" i="1"/>
  <c r="H531" i="1"/>
  <c r="H514" i="1"/>
  <c r="H515" i="1"/>
  <c r="H523" i="1"/>
  <c r="H524" i="1"/>
  <c r="H525" i="1"/>
  <c r="H503" i="1"/>
  <c r="H504" i="1"/>
  <c r="H505" i="1"/>
  <c r="H506" i="1"/>
  <c r="H509" i="1"/>
  <c r="H510" i="1"/>
  <c r="H456" i="1"/>
  <c r="H458" i="1"/>
  <c r="H484" i="1"/>
  <c r="H433" i="1"/>
  <c r="H434" i="1"/>
  <c r="H435" i="1"/>
  <c r="H436" i="1"/>
  <c r="H437" i="1"/>
  <c r="H438" i="1"/>
  <c r="H439" i="1"/>
  <c r="H440" i="1"/>
  <c r="H444" i="1"/>
  <c r="H445" i="1"/>
  <c r="H446" i="1"/>
  <c r="H417" i="1"/>
  <c r="H421" i="1"/>
  <c r="H422" i="1"/>
  <c r="H423" i="1"/>
  <c r="H408" i="1"/>
  <c r="H410" i="1"/>
  <c r="H411" i="1"/>
  <c r="H412" i="1"/>
  <c r="H413" i="1"/>
  <c r="H414" i="1"/>
  <c r="H415" i="1"/>
  <c r="H416" i="1"/>
  <c r="H397" i="1"/>
  <c r="H373" i="1"/>
  <c r="H374" i="1"/>
  <c r="H375" i="1"/>
  <c r="H376" i="1"/>
  <c r="H378" i="1"/>
  <c r="H379" i="1"/>
  <c r="H380" i="1"/>
  <c r="H381" i="1"/>
  <c r="H382" i="1"/>
  <c r="H383" i="1"/>
  <c r="H384" i="1"/>
  <c r="H385" i="1"/>
  <c r="H389" i="1"/>
  <c r="H390" i="1"/>
  <c r="H391" i="1"/>
  <c r="H392" i="1"/>
  <c r="H394" i="1"/>
  <c r="H362" i="1"/>
  <c r="H349" i="1"/>
  <c r="H350" i="1"/>
  <c r="H353" i="1"/>
  <c r="H357" i="1"/>
  <c r="H358" i="1"/>
  <c r="H359" i="1"/>
  <c r="H336" i="1"/>
  <c r="H337" i="1"/>
  <c r="H338" i="1"/>
  <c r="H339" i="1"/>
  <c r="H341" i="1"/>
  <c r="H342" i="1"/>
  <c r="H343" i="1"/>
  <c r="H344" i="1"/>
  <c r="H345" i="1"/>
  <c r="H346" i="1"/>
  <c r="H347" i="1"/>
  <c r="H320" i="1"/>
  <c r="H323" i="1"/>
  <c r="H324" i="1"/>
  <c r="H325" i="1"/>
  <c r="H302" i="1"/>
  <c r="H303" i="1"/>
  <c r="H304" i="1"/>
  <c r="H305" i="1"/>
  <c r="H306" i="1"/>
  <c r="H307" i="1"/>
  <c r="H308" i="1"/>
  <c r="H310" i="1"/>
  <c r="H311" i="1"/>
  <c r="H312" i="1"/>
  <c r="H313" i="1"/>
  <c r="H278" i="1"/>
  <c r="H282" i="1"/>
  <c r="H283" i="1"/>
  <c r="H284" i="1"/>
  <c r="H285" i="1"/>
  <c r="H287" i="1"/>
  <c r="H290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52" i="1"/>
  <c r="H253" i="1"/>
  <c r="H238" i="1"/>
  <c r="H241" i="1"/>
  <c r="H206" i="1"/>
  <c r="H207" i="1"/>
  <c r="H208" i="1"/>
  <c r="H209" i="1"/>
  <c r="H210" i="1"/>
  <c r="H217" i="1"/>
  <c r="H221" i="1"/>
  <c r="H107" i="1"/>
  <c r="H113" i="1"/>
  <c r="H114" i="1"/>
  <c r="H116" i="1"/>
  <c r="H117" i="1"/>
  <c r="H118" i="1"/>
  <c r="H119" i="1"/>
  <c r="H121" i="1"/>
  <c r="H95" i="1"/>
  <c r="H96" i="1"/>
  <c r="H98" i="1"/>
  <c r="H100" i="1"/>
  <c r="H103" i="1"/>
  <c r="H106" i="1"/>
  <c r="H87" i="1"/>
  <c r="H90" i="1"/>
  <c r="H91" i="1"/>
  <c r="H93" i="1"/>
  <c r="H94" i="1"/>
  <c r="H74" i="1"/>
  <c r="H76" i="1"/>
  <c r="H77" i="1"/>
  <c r="H78" i="1"/>
  <c r="H79" i="1"/>
  <c r="H81" i="1"/>
  <c r="H82" i="1"/>
  <c r="H83" i="1"/>
  <c r="H85" i="1"/>
  <c r="H64" i="1"/>
  <c r="D169" i="1"/>
  <c r="D168" i="1"/>
  <c r="D30" i="1" s="1"/>
  <c r="H30" i="1" s="1"/>
  <c r="D112" i="1"/>
  <c r="D105" i="1"/>
  <c r="D102" i="1"/>
  <c r="D89" i="1"/>
  <c r="D92" i="1"/>
  <c r="G454" i="1" l="1"/>
  <c r="G453" i="1" s="1"/>
  <c r="G485" i="1" s="1"/>
  <c r="G161" i="1"/>
  <c r="G27" i="1" s="1"/>
  <c r="H92" i="1"/>
  <c r="H168" i="1"/>
  <c r="H89" i="1"/>
  <c r="H102" i="1"/>
  <c r="H105" i="1"/>
  <c r="H112" i="1"/>
  <c r="H169" i="1"/>
  <c r="D172" i="1"/>
  <c r="D352" i="1"/>
  <c r="D351" i="1" s="1"/>
  <c r="D170" i="1" s="1"/>
  <c r="D530" i="1"/>
  <c r="H530" i="1" s="1"/>
  <c r="D528" i="1"/>
  <c r="D520" i="1"/>
  <c r="D519" i="1"/>
  <c r="D518" i="1"/>
  <c r="H518" i="1" l="1"/>
  <c r="H520" i="1"/>
  <c r="H528" i="1"/>
  <c r="H519" i="1"/>
  <c r="H172" i="1"/>
  <c r="H352" i="1"/>
  <c r="D517" i="1"/>
  <c r="H517" i="1" s="1"/>
  <c r="D171" i="1"/>
  <c r="D32" i="1" s="1"/>
  <c r="D396" i="1"/>
  <c r="D395" i="1" s="1"/>
  <c r="D361" i="1"/>
  <c r="D360" i="1" s="1"/>
  <c r="D289" i="1"/>
  <c r="H360" i="1" l="1"/>
  <c r="H361" i="1"/>
  <c r="H395" i="1"/>
  <c r="H396" i="1"/>
  <c r="H289" i="1"/>
  <c r="H170" i="1"/>
  <c r="H351" i="1"/>
  <c r="H32" i="1"/>
  <c r="H171" i="1"/>
  <c r="D288" i="1"/>
  <c r="D56" i="1"/>
  <c r="D508" i="1"/>
  <c r="D51" i="1" s="1"/>
  <c r="D529" i="1"/>
  <c r="D63" i="1" s="1"/>
  <c r="D527" i="1"/>
  <c r="D526" i="1" l="1"/>
  <c r="H288" i="1"/>
  <c r="H526" i="1"/>
  <c r="H527" i="1"/>
  <c r="H63" i="1"/>
  <c r="H529" i="1"/>
  <c r="H508" i="1"/>
  <c r="H56" i="1"/>
  <c r="D62" i="1"/>
  <c r="D61" i="1" s="1"/>
  <c r="D143" i="1"/>
  <c r="D142" i="1"/>
  <c r="D372" i="1"/>
  <c r="D335" i="1"/>
  <c r="H61" i="1" l="1"/>
  <c r="H142" i="1"/>
  <c r="H143" i="1"/>
  <c r="H51" i="1"/>
  <c r="H62" i="1"/>
  <c r="D263" i="1"/>
  <c r="H263" i="1" l="1"/>
  <c r="D522" i="1"/>
  <c r="D13" i="1"/>
  <c r="H13" i="1" l="1"/>
  <c r="H522" i="1"/>
  <c r="D521" i="1"/>
  <c r="D59" i="1"/>
  <c r="D58" i="1" s="1"/>
  <c r="H521" i="1" l="1"/>
  <c r="H59" i="1"/>
  <c r="D104" i="1"/>
  <c r="D20" i="1"/>
  <c r="D19" i="1" s="1"/>
  <c r="D188" i="1"/>
  <c r="D393" i="1"/>
  <c r="D183" i="1"/>
  <c r="D281" i="1"/>
  <c r="D184" i="1"/>
  <c r="D220" i="1"/>
  <c r="D182" i="1"/>
  <c r="D162" i="1"/>
  <c r="D216" i="1"/>
  <c r="D80" i="1"/>
  <c r="D9" i="1" s="1"/>
  <c r="D549" i="1"/>
  <c r="H549" i="1" s="1"/>
  <c r="H184" i="1" l="1"/>
  <c r="H281" i="1"/>
  <c r="H393" i="1"/>
  <c r="H162" i="1"/>
  <c r="H220" i="1"/>
  <c r="H104" i="1"/>
  <c r="H216" i="1"/>
  <c r="H182" i="1"/>
  <c r="H183" i="1"/>
  <c r="H188" i="1"/>
  <c r="H19" i="1"/>
  <c r="H20" i="1"/>
  <c r="D181" i="1"/>
  <c r="H181" i="1" s="1"/>
  <c r="D180" i="1"/>
  <c r="H180" i="1" s="1"/>
  <c r="D157" i="1"/>
  <c r="H157" i="1" s="1"/>
  <c r="D156" i="1"/>
  <c r="H156" i="1" s="1"/>
  <c r="D155" i="1"/>
  <c r="H155" i="1" s="1"/>
  <c r="H153" i="1"/>
  <c r="D151" i="1"/>
  <c r="H151" i="1" s="1"/>
  <c r="H372" i="1" l="1"/>
  <c r="H335" i="1"/>
  <c r="E251" i="1"/>
  <c r="F251" i="1"/>
  <c r="G251" i="1"/>
  <c r="G144" i="1" s="1"/>
  <c r="G24" i="1" s="1"/>
  <c r="G22" i="1" s="1"/>
  <c r="G21" i="1" s="1"/>
  <c r="G35" i="1" s="1"/>
  <c r="G45" i="1" s="1"/>
  <c r="G65" i="1" s="1"/>
  <c r="E250" i="1" l="1"/>
  <c r="E138" i="1" s="1"/>
  <c r="E144" i="1"/>
  <c r="E24" i="1" s="1"/>
  <c r="E22" i="1" s="1"/>
  <c r="E21" i="1" s="1"/>
  <c r="E35" i="1" s="1"/>
  <c r="E45" i="1" s="1"/>
  <c r="E65" i="1" s="1"/>
  <c r="F250" i="1"/>
  <c r="F138" i="1" s="1"/>
  <c r="F144" i="1"/>
  <c r="F24" i="1" s="1"/>
  <c r="F22" i="1" s="1"/>
  <c r="F21" i="1" s="1"/>
  <c r="F35" i="1" s="1"/>
  <c r="F45" i="1" s="1"/>
  <c r="F65" i="1" s="1"/>
  <c r="E249" i="1"/>
  <c r="H9" i="1"/>
  <c r="H80" i="1"/>
  <c r="G250" i="1"/>
  <c r="D174" i="1"/>
  <c r="H174" i="1" s="1"/>
  <c r="D483" i="1"/>
  <c r="H483" i="1" s="1"/>
  <c r="D322" i="1"/>
  <c r="D321" i="1" s="1"/>
  <c r="D309" i="1"/>
  <c r="H309" i="1" s="1"/>
  <c r="D286" i="1"/>
  <c r="D187" i="1" s="1"/>
  <c r="D44" i="1" s="1"/>
  <c r="D148" i="1"/>
  <c r="H148" i="1" s="1"/>
  <c r="D268" i="1"/>
  <c r="H268" i="1" s="1"/>
  <c r="D251" i="1"/>
  <c r="H251" i="1" s="1"/>
  <c r="D240" i="1"/>
  <c r="D239" i="1" s="1"/>
  <c r="D237" i="1"/>
  <c r="D219" i="1" s="1"/>
  <c r="D186" i="1"/>
  <c r="H186" i="1" s="1"/>
  <c r="F249" i="1" l="1"/>
  <c r="F254" i="1" s="1"/>
  <c r="G249" i="1"/>
  <c r="G137" i="1" s="1"/>
  <c r="G138" i="1"/>
  <c r="E254" i="1"/>
  <c r="E137" i="1"/>
  <c r="H240" i="1"/>
  <c r="H322" i="1"/>
  <c r="H44" i="1"/>
  <c r="H187" i="1"/>
  <c r="H219" i="1"/>
  <c r="H237" i="1"/>
  <c r="H321" i="1"/>
  <c r="H286" i="1"/>
  <c r="H239" i="1"/>
  <c r="D185" i="1"/>
  <c r="D43" i="1" s="1"/>
  <c r="D173" i="1"/>
  <c r="D33" i="1" s="1"/>
  <c r="H33" i="1" s="1"/>
  <c r="D152" i="1"/>
  <c r="H152" i="1" s="1"/>
  <c r="D149" i="1"/>
  <c r="H149" i="1" s="1"/>
  <c r="D146" i="1"/>
  <c r="H146" i="1" s="1"/>
  <c r="D205" i="1"/>
  <c r="F137" i="1" l="1"/>
  <c r="G254" i="1"/>
  <c r="H173" i="1"/>
  <c r="H185" i="1"/>
  <c r="D204" i="1"/>
  <c r="H204" i="1" s="1"/>
  <c r="H205" i="1"/>
  <c r="H43" i="1"/>
  <c r="G189" i="1"/>
  <c r="F189" i="1"/>
  <c r="E189" i="1"/>
  <c r="D218" i="1"/>
  <c r="H218" i="1" s="1"/>
  <c r="D176" i="1"/>
  <c r="H176" i="1" s="1"/>
  <c r="D165" i="1"/>
  <c r="H165" i="1" s="1"/>
  <c r="H164" i="1"/>
  <c r="D160" i="1"/>
  <c r="H160" i="1" s="1"/>
  <c r="D158" i="1"/>
  <c r="H158" i="1" s="1"/>
  <c r="D150" i="1"/>
  <c r="H150" i="1" s="1"/>
  <c r="D147" i="1"/>
  <c r="H147" i="1" s="1"/>
  <c r="D145" i="1"/>
  <c r="H145" i="1" s="1"/>
  <c r="D141" i="1"/>
  <c r="H141" i="1" s="1"/>
  <c r="D140" i="1"/>
  <c r="H140" i="1" s="1"/>
  <c r="H479" i="1"/>
  <c r="D457" i="1"/>
  <c r="D443" i="1"/>
  <c r="D432" i="1"/>
  <c r="D409" i="1"/>
  <c r="H409" i="1" s="1"/>
  <c r="D407" i="1"/>
  <c r="H407" i="1" s="1"/>
  <c r="D377" i="1"/>
  <c r="H377" i="1" s="1"/>
  <c r="D388" i="1"/>
  <c r="D356" i="1"/>
  <c r="D340" i="1"/>
  <c r="H340" i="1" s="1"/>
  <c r="D301" i="1"/>
  <c r="D300" i="1" s="1"/>
  <c r="D277" i="1"/>
  <c r="D250" i="1"/>
  <c r="D455" i="1"/>
  <c r="D516" i="1"/>
  <c r="H516" i="1" s="1"/>
  <c r="D513" i="1"/>
  <c r="H513" i="1" s="1"/>
  <c r="D507" i="1"/>
  <c r="H507" i="1" s="1"/>
  <c r="D502" i="1"/>
  <c r="H502" i="1" s="1"/>
  <c r="D319" i="1"/>
  <c r="H319" i="1" s="1"/>
  <c r="D120" i="1"/>
  <c r="D115" i="1"/>
  <c r="D99" i="1"/>
  <c r="D97" i="1"/>
  <c r="H97" i="1" s="1"/>
  <c r="D14" i="1"/>
  <c r="H14" i="1" s="1"/>
  <c r="D86" i="1"/>
  <c r="D84" i="1"/>
  <c r="H84" i="1" s="1"/>
  <c r="D75" i="1"/>
  <c r="D73" i="1"/>
  <c r="H73" i="1" s="1"/>
  <c r="D50" i="1"/>
  <c r="H50" i="1" s="1"/>
  <c r="D31" i="1"/>
  <c r="H31" i="1" s="1"/>
  <c r="H301" i="1" l="1"/>
  <c r="D16" i="1"/>
  <c r="H16" i="1" s="1"/>
  <c r="H99" i="1"/>
  <c r="D40" i="1"/>
  <c r="H40" i="1" s="1"/>
  <c r="H120" i="1"/>
  <c r="D159" i="1"/>
  <c r="H455" i="1"/>
  <c r="D154" i="1"/>
  <c r="H277" i="1"/>
  <c r="D355" i="1"/>
  <c r="H356" i="1"/>
  <c r="D431" i="1"/>
  <c r="H432" i="1"/>
  <c r="D161" i="1"/>
  <c r="H457" i="1"/>
  <c r="D57" i="1"/>
  <c r="H57" i="1" s="1"/>
  <c r="H58" i="1"/>
  <c r="D8" i="1"/>
  <c r="H8" i="1" s="1"/>
  <c r="H75" i="1"/>
  <c r="D11" i="1"/>
  <c r="H11" i="1" s="1"/>
  <c r="H86" i="1"/>
  <c r="D39" i="1"/>
  <c r="H39" i="1" s="1"/>
  <c r="H115" i="1"/>
  <c r="D175" i="1"/>
  <c r="D249" i="1"/>
  <c r="H250" i="1"/>
  <c r="D163" i="1"/>
  <c r="H348" i="1"/>
  <c r="D387" i="1"/>
  <c r="H387" i="1" s="1"/>
  <c r="H388" i="1"/>
  <c r="D419" i="1"/>
  <c r="H419" i="1" s="1"/>
  <c r="H420" i="1"/>
  <c r="D442" i="1"/>
  <c r="H442" i="1" s="1"/>
  <c r="H443" i="1"/>
  <c r="D111" i="1"/>
  <c r="H111" i="1" s="1"/>
  <c r="D38" i="1"/>
  <c r="D72" i="1"/>
  <c r="H72" i="1" s="1"/>
  <c r="D7" i="1"/>
  <c r="H7" i="1" s="1"/>
  <c r="D501" i="1"/>
  <c r="H501" i="1" s="1"/>
  <c r="D49" i="1"/>
  <c r="H49" i="1" s="1"/>
  <c r="D512" i="1"/>
  <c r="H512" i="1" s="1"/>
  <c r="D54" i="1"/>
  <c r="H54" i="1" s="1"/>
  <c r="D10" i="1"/>
  <c r="H10" i="1" s="1"/>
  <c r="D15" i="1"/>
  <c r="H15" i="1" s="1"/>
  <c r="D101" i="1"/>
  <c r="H101" i="1" s="1"/>
  <c r="D18" i="1"/>
  <c r="H18" i="1" s="1"/>
  <c r="D144" i="1"/>
  <c r="D203" i="1"/>
  <c r="H203" i="1" s="1"/>
  <c r="D280" i="1"/>
  <c r="D179" i="1"/>
  <c r="D406" i="1"/>
  <c r="D371" i="1"/>
  <c r="D55" i="1"/>
  <c r="H55" i="1" s="1"/>
  <c r="D139" i="1"/>
  <c r="H139" i="1" s="1"/>
  <c r="D454" i="1"/>
  <c r="H454" i="1" s="1"/>
  <c r="D334" i="1"/>
  <c r="D333" i="1" s="1"/>
  <c r="D262" i="1"/>
  <c r="D88" i="1"/>
  <c r="H88" i="1" s="1"/>
  <c r="D418" i="1" l="1"/>
  <c r="H418" i="1" s="1"/>
  <c r="D386" i="1"/>
  <c r="H386" i="1" s="1"/>
  <c r="D441" i="1"/>
  <c r="H441" i="1" s="1"/>
  <c r="D261" i="1"/>
  <c r="H261" i="1" s="1"/>
  <c r="H262" i="1"/>
  <c r="H333" i="1"/>
  <c r="H334" i="1"/>
  <c r="D370" i="1"/>
  <c r="H370" i="1" s="1"/>
  <c r="H371" i="1"/>
  <c r="D42" i="1"/>
  <c r="H42" i="1" s="1"/>
  <c r="H179" i="1"/>
  <c r="D27" i="1"/>
  <c r="H161" i="1"/>
  <c r="D430" i="1"/>
  <c r="H430" i="1" s="1"/>
  <c r="H431" i="1"/>
  <c r="D354" i="1"/>
  <c r="H354" i="1" s="1"/>
  <c r="H355" i="1"/>
  <c r="D25" i="1"/>
  <c r="H25" i="1" s="1"/>
  <c r="H154" i="1"/>
  <c r="D26" i="1"/>
  <c r="H26" i="1" s="1"/>
  <c r="H159" i="1"/>
  <c r="D299" i="1"/>
  <c r="H300" i="1"/>
  <c r="D405" i="1"/>
  <c r="H405" i="1" s="1"/>
  <c r="H406" i="1"/>
  <c r="D178" i="1"/>
  <c r="H178" i="1" s="1"/>
  <c r="H280" i="1"/>
  <c r="D24" i="1"/>
  <c r="H24" i="1" s="1"/>
  <c r="H144" i="1"/>
  <c r="D37" i="1"/>
  <c r="H37" i="1" s="1"/>
  <c r="H38" i="1"/>
  <c r="D28" i="1"/>
  <c r="H28" i="1" s="1"/>
  <c r="H163" i="1"/>
  <c r="D254" i="1"/>
  <c r="H254" i="1" s="1"/>
  <c r="H249" i="1"/>
  <c r="D34" i="1"/>
  <c r="H34" i="1" s="1"/>
  <c r="H175" i="1"/>
  <c r="D6" i="1"/>
  <c r="H6" i="1" s="1"/>
  <c r="D500" i="1"/>
  <c r="H500" i="1" s="1"/>
  <c r="D511" i="1"/>
  <c r="H511" i="1" s="1"/>
  <c r="D53" i="1"/>
  <c r="H53" i="1" s="1"/>
  <c r="D48" i="1"/>
  <c r="H48" i="1" s="1"/>
  <c r="D23" i="1"/>
  <c r="H23" i="1" s="1"/>
  <c r="D242" i="1"/>
  <c r="H242" i="1" s="1"/>
  <c r="D243" i="1"/>
  <c r="H243" i="1" s="1"/>
  <c r="D364" i="1"/>
  <c r="H364" i="1" s="1"/>
  <c r="D17" i="1"/>
  <c r="H17" i="1" s="1"/>
  <c r="D12" i="1"/>
  <c r="H12" i="1" s="1"/>
  <c r="D138" i="1"/>
  <c r="H138" i="1" s="1"/>
  <c r="D453" i="1"/>
  <c r="D279" i="1"/>
  <c r="D110" i="1"/>
  <c r="H110" i="1" s="1"/>
  <c r="D398" i="1"/>
  <c r="H398" i="1" s="1"/>
  <c r="D71" i="1"/>
  <c r="H71" i="1" s="1"/>
  <c r="H27" i="1" l="1"/>
  <c r="D22" i="1"/>
  <c r="H22" i="1" s="1"/>
  <c r="D447" i="1"/>
  <c r="H447" i="1" s="1"/>
  <c r="D177" i="1"/>
  <c r="H177" i="1" s="1"/>
  <c r="H279" i="1"/>
  <c r="D326" i="1"/>
  <c r="D327" i="1" s="1"/>
  <c r="H299" i="1"/>
  <c r="D424" i="1"/>
  <c r="H424" i="1" s="1"/>
  <c r="D485" i="1"/>
  <c r="H485" i="1" s="1"/>
  <c r="H453" i="1"/>
  <c r="D399" i="1"/>
  <c r="H399" i="1" s="1"/>
  <c r="D363" i="1"/>
  <c r="H363" i="1" s="1"/>
  <c r="D41" i="1"/>
  <c r="H41" i="1" s="1"/>
  <c r="D52" i="1"/>
  <c r="H52" i="1" s="1"/>
  <c r="D499" i="1"/>
  <c r="H499" i="1" s="1"/>
  <c r="D47" i="1"/>
  <c r="H47" i="1" s="1"/>
  <c r="D5" i="1"/>
  <c r="H5" i="1" s="1"/>
  <c r="D292" i="1"/>
  <c r="H292" i="1" s="1"/>
  <c r="D137" i="1"/>
  <c r="H137" i="1" s="1"/>
  <c r="D291" i="1"/>
  <c r="H291" i="1" s="1"/>
  <c r="D122" i="1"/>
  <c r="H122" i="1" s="1"/>
  <c r="H327" i="1" l="1"/>
  <c r="H326" i="1"/>
  <c r="D36" i="1"/>
  <c r="H36" i="1" s="1"/>
  <c r="D46" i="1"/>
  <c r="H46" i="1" s="1"/>
  <c r="D21" i="1"/>
  <c r="D189" i="1"/>
  <c r="H189" i="1" s="1"/>
  <c r="D35" i="1" l="1"/>
  <c r="H35" i="1" s="1"/>
  <c r="H21" i="1"/>
  <c r="D45" i="1" l="1"/>
  <c r="H45" i="1" s="1"/>
  <c r="D65" i="1" l="1"/>
  <c r="H65" i="1" s="1"/>
</calcChain>
</file>

<file path=xl/sharedStrings.xml><?xml version="1.0" encoding="utf-8"?>
<sst xmlns="http://schemas.openxmlformats.org/spreadsheetml/2006/main" count="640" uniqueCount="286">
  <si>
    <t>А. БУЏЕТСКИ ПРИХОДИ</t>
  </si>
  <si>
    <t>Порески приходи</t>
  </si>
  <si>
    <t>Порези на лична примања и приходе од самосталне дјелатности</t>
  </si>
  <si>
    <t>Порези на имовину</t>
  </si>
  <si>
    <t>Порези на промет производа и услуга</t>
  </si>
  <si>
    <t>Индиректни порези дозначени од УИО</t>
  </si>
  <si>
    <t>Остали порески приходи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</si>
  <si>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</si>
  <si>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</si>
  <si>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</si>
  <si>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Новчане казне</t>
  </si>
  <si>
    <t>Остали непорески приходи</t>
  </si>
  <si>
    <t>Грантови</t>
  </si>
  <si>
    <t>Трансфери између буџетских јединица истог нивоа власти</t>
  </si>
  <si>
    <t>Б. БУЏЕТСКИ РАСХОДИ</t>
  </si>
  <si>
    <t>Текући расходи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</si>
  <si>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</si>
  <si>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</si>
  <si>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</si>
  <si>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</si>
  <si>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Дознаке на име социјалне заштите које се исплаћују из буџета Републике, општина и градова</t>
  </si>
  <si>
    <t>***</t>
  </si>
  <si>
    <t>Буџетска резерва</t>
  </si>
  <si>
    <t>В. БРУТО БУЏЕТСКИ СУФИЦИТ/ДЕФИЦИТ (А-Б)</t>
  </si>
  <si>
    <t>Г. НЕТО ИЗДАЦИ ЗА НЕФИНАНСИЈСКУ ИМОВИНУ (I-II)</t>
  </si>
  <si>
    <t>I  Примици за нефинансијску имовину</t>
  </si>
  <si>
    <t>Примици за произведену сталну имовину</t>
  </si>
  <si>
    <t>Примици за непроизведену сталну имовину</t>
  </si>
  <si>
    <t>Примици од залиха материјала, учинака, робе и ситног инвентара, амбалаже и сл.</t>
  </si>
  <si>
    <t>Примици по основу пореза на додату вриједност</t>
  </si>
  <si>
    <t>II Издаци за нефинансијску имовину</t>
  </si>
  <si>
    <t>Издаци за произведену сталну имовину</t>
  </si>
  <si>
    <t>Издаци за непроизведену сталну имовину</t>
  </si>
  <si>
    <t>Издаци за залихе материјала, робе и ситног инвентара, амбалаже и сл.</t>
  </si>
  <si>
    <t>Издаци по основу пореза на додату вриједност</t>
  </si>
  <si>
    <t>Д. БУЏЕТСКИ СУФИЦИТ/ДЕФИЦИТ (В+Г)</t>
  </si>
  <si>
    <t>Ђ. НЕТО ФИНАНСИРАЊЕ (Е+Ж+З+И)</t>
  </si>
  <si>
    <t>I Примици од финансијске имовине</t>
  </si>
  <si>
    <t>****</t>
  </si>
  <si>
    <t>Примици од финансијске имовине</t>
  </si>
  <si>
    <t>II Издаци за финансијску имовину</t>
  </si>
  <si>
    <t>Издаци за финансијску имовину</t>
  </si>
  <si>
    <t>Ж. НЕТО ЗАДУЖИВАЊЕ (I-II)</t>
  </si>
  <si>
    <t>II Издаци за отплату дугова</t>
  </si>
  <si>
    <t>Издаци за отплату дугова</t>
  </si>
  <si>
    <t>И. РАСПОДЈЕЛА СУФИЦИТА ИЗ РАНИЈИХ ПЕРИОДА</t>
  </si>
  <si>
    <t>Ј. РАЗЛИКА У ФИНАНСИРАЊУ (Д+Ђ)</t>
  </si>
  <si>
    <t>БУЏЕТСКИ ПРИХОДИ</t>
  </si>
  <si>
    <t xml:space="preserve">П о р е с к и  пр и х о д и </t>
  </si>
  <si>
    <t>Порези на насљеђе и поклоне</t>
  </si>
  <si>
    <t>Порези на финансијске и капиталне трансакције</t>
  </si>
  <si>
    <t>Остали порези на имовину</t>
  </si>
  <si>
    <t>Н е п о р е с к и  п р и х о д и</t>
  </si>
  <si>
    <t>Приходи од закупа и ренте</t>
  </si>
  <si>
    <t>Приходи од камата на готовину и готовинске еквиваленте</t>
  </si>
  <si>
    <t>Административне накнаде и таксе</t>
  </si>
  <si>
    <t>Комуналне накнаде и таксе</t>
  </si>
  <si>
    <t>Накнаде по разним основима</t>
  </si>
  <si>
    <t>Приходи од пружања јавних услуга</t>
  </si>
  <si>
    <t>Г р а н т о в и</t>
  </si>
  <si>
    <t>ПРИМИЦИ ЗА НЕФИНАНСИЈСКУ ИМОВИНУ</t>
  </si>
  <si>
    <t xml:space="preserve">БУЏЕТСКИ РАСХОДИ </t>
  </si>
  <si>
    <t>Грантови из земље</t>
  </si>
  <si>
    <t>П р и м и ц и   з а  н е ф и н а н с и ј с к у   и м о в и н у</t>
  </si>
  <si>
    <t>Примици за зграде и објекте</t>
  </si>
  <si>
    <t>Примици за постројења и опрему</t>
  </si>
  <si>
    <t>Примици за земљиште</t>
  </si>
  <si>
    <t>Примици за подземна и површинска налазишта</t>
  </si>
  <si>
    <t>Примици за остала природана добра</t>
  </si>
  <si>
    <t>Примици за осталу непроизведену имовину</t>
  </si>
  <si>
    <t>УКУПНИ БУЏЕТСКИ ПРИХОДИ И ПРИМИЦИ ЗА НЕФИНАНСИЈСКУ ИМОВИНУ</t>
  </si>
  <si>
    <t>Т е к у ћ и  р а с х о д и</t>
  </si>
  <si>
    <t>Расходи за бруто плате</t>
  </si>
  <si>
    <t>Расходи за бруто накнаде  трошкова и осталих личних примања запослених</t>
  </si>
  <si>
    <t>Расходи по основу коришћења робе и услуга</t>
  </si>
  <si>
    <t>Расходи по основу закупа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</si>
  <si>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</si>
  <si>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</si>
  <si>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материјал за посебне намјене</t>
  </si>
  <si>
    <t>Расходи за текуће одржавање</t>
  </si>
  <si>
    <t>Расходи по основу путовања и смјештаја</t>
  </si>
  <si>
    <t>Расходи за стручне услуге</t>
  </si>
  <si>
    <t>Расходи за услуге одржавања јавних површина и заштите животне средине</t>
  </si>
  <si>
    <t>ИЗДАЦИ ЗА НЕФИНАНСИЈСКУ ИМОВИНУ</t>
  </si>
  <si>
    <t>Остали расходи по основу коришћења робе и услуга</t>
  </si>
  <si>
    <t>Расходи по основу камата на хартије од вриједности</t>
  </si>
  <si>
    <t>Расходи по основу камата на примљене зајмове у земљи</t>
  </si>
  <si>
    <t>Расходи по основу камата на примљене зајмове из иностранства</t>
  </si>
  <si>
    <t>Расходи по основу затезних камата</t>
  </si>
  <si>
    <t>Грантови у земљи</t>
  </si>
  <si>
    <t>Дознаке на име социјалне заштите које се исплаћују из буџета Републике</t>
  </si>
  <si>
    <t>Дознаке грађанима које се исплаћују из буџета Републике, општина и градова</t>
  </si>
  <si>
    <t>И з д а ц и   з а   н е ф и н а н с и ј с к у   и м о в и н у</t>
  </si>
  <si>
    <t xml:space="preserve">Издаци за изградњу и прибављање зграда и објеката 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</si>
  <si>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</si>
  <si>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</si>
  <si>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нематеријалну произведену имовину</t>
  </si>
  <si>
    <t>УКУПНИ БУЏЕТСКИ РАСХОДИ И ИЗДАЦИ ЗА НЕФИНАНСИЈСКУ ИМОВИНУ</t>
  </si>
  <si>
    <t xml:space="preserve">Ф И Н А Н С И Р А Њ Е </t>
  </si>
  <si>
    <t>Н Е Т О   П Р И М И Ц И   О Д   Ф И Н А Н С И Ј С К Е   И М О В И Н Е</t>
  </si>
  <si>
    <t>П р и м и ц и  о д   ф и н а н с и ј с к е   и м о в и н е</t>
  </si>
  <si>
    <t>Примици за акције и учешћа у капиталу</t>
  </si>
  <si>
    <t>Примици од финансијских деривата</t>
  </si>
  <si>
    <t>Примици од наплате датих зајмова</t>
  </si>
  <si>
    <t>И з д а ц и  з а   ф и н а н с и ј с к у   и м о в и н у</t>
  </si>
  <si>
    <t>Издаци за хартије од вриједности</t>
  </si>
  <si>
    <t>Издаци за акције и учешћа у капиталу</t>
  </si>
  <si>
    <t>Н Е Т О  З А Д У Ж И В А Њ Е</t>
  </si>
  <si>
    <t>П р и м и ц и  о д  з а д у ж и в а њ а</t>
  </si>
  <si>
    <t>Примици од задуживања</t>
  </si>
  <si>
    <t>Примици од краткорочног задуживања</t>
  </si>
  <si>
    <t>Примици од дугорочног задуживања</t>
  </si>
  <si>
    <t>И з д а ц и  з а  о т п л а т у  д у г о в а</t>
  </si>
  <si>
    <t>Издаци за отплату главнице примљених зајмова у земљи</t>
  </si>
  <si>
    <t>Издаци за отплату осталих дугова</t>
  </si>
  <si>
    <t>РАСПОДЈЕЛА СУФИЦИТА ИЗ РАНИЈИХ ПЕРИОДА</t>
  </si>
  <si>
    <t>БУЏЕТСКИ РАСХОДИ УКУПНО</t>
  </si>
  <si>
    <t>Економски</t>
  </si>
  <si>
    <t>код</t>
  </si>
  <si>
    <t xml:space="preserve">О п и с </t>
  </si>
  <si>
    <t xml:space="preserve">     БУЏЕТ ОПШТИНЕ ШИПОВО ЗА 2014. ГОДИНУ - БУЏЕТСКИ ПРИХОДИ И ПРИМИЦИ ЗА НЕФИНАНСИЈСКУ ИМОВИНУ</t>
  </si>
  <si>
    <t>Опис</t>
  </si>
  <si>
    <t>СЛУЖБА НАЧЕЛНИКА БР.П.Ј.120</t>
  </si>
  <si>
    <t>СЛУЖБА СКУПШТИНЕ БР.П.Ј.110</t>
  </si>
  <si>
    <t>ОПШТИНСКА АДМИНИСТРАТИВНА СЛУЖБА БР.П.Ј.130</t>
  </si>
  <si>
    <t>ОСТАЛА БУЏЕТСКА ПОТРОШЊА БР.П.Ј.190</t>
  </si>
  <si>
    <t>ЦЕНТАР ЗА СОЦИЈАЛНИ РАД БР.П.Ј.300</t>
  </si>
  <si>
    <t>ДЈЕЧИЈИ ВРТИЋ "МЛАДОСТ" БР.П.Ј.400</t>
  </si>
  <si>
    <t>С.Ш.Ц. "ПЕТАР КОЧИЋ" БР.П.Ј.023</t>
  </si>
  <si>
    <t>НАРОДНА БИБЛИОТЕКА БР.П.Ј. 001</t>
  </si>
  <si>
    <t>ОСТАЛИ БУЏЕТСКИ КОРИСНИЦИ БР.П.Ј. 123</t>
  </si>
  <si>
    <t>Е. НЕТО ПРИМИЦИ ОД ФИНАНСИЈСКЕ ИМОВИНЕ (I-II)</t>
  </si>
  <si>
    <t>Извршење</t>
  </si>
  <si>
    <t>сеп.2016</t>
  </si>
  <si>
    <t>Процјена</t>
  </si>
  <si>
    <t>План</t>
  </si>
  <si>
    <t>Индех</t>
  </si>
  <si>
    <t>6/3</t>
  </si>
  <si>
    <t xml:space="preserve">       БУЏЕТ ОПШТИНЕ ШИПОВО ЗА 2017. ГОДИНУ - ОПШТИ ДИО</t>
  </si>
  <si>
    <t>сеп. 2016</t>
  </si>
  <si>
    <t xml:space="preserve">Извршење </t>
  </si>
  <si>
    <t>Остали непоменути расходи</t>
  </si>
  <si>
    <t>Издаци по основу улагања у побољшање осталих природних добара</t>
  </si>
  <si>
    <t>Издаци за изградњу и прибављање зграда и објеката</t>
  </si>
  <si>
    <t>издаци за отплату главнице примљених зајмова у земљи</t>
  </si>
  <si>
    <t>УКУПНИ БУЏЕТСКИ РАСХОДИ И ИЗДАЦИ ЗА ОТПЛАТУ ДУГОВА</t>
  </si>
  <si>
    <t>Функц.</t>
  </si>
  <si>
    <t>ФУНКЦИЈА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</si>
  <si>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</si>
  <si>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</si>
  <si>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</si>
  <si>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</si>
  <si>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</si>
  <si>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</si>
  <si>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</si>
  <si>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</si>
  <si>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</si>
  <si>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</si>
  <si>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</si>
  <si>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УКУПНО</t>
  </si>
  <si>
    <t>Опште јавне услуге</t>
  </si>
  <si>
    <t>Одбрана</t>
  </si>
  <si>
    <t>Јавни ред и сигурност</t>
  </si>
  <si>
    <t>Економски послови</t>
  </si>
  <si>
    <t>Заштита животне средине</t>
  </si>
  <si>
    <t>Стамбени и заједнички послови</t>
  </si>
  <si>
    <t>Здравство</t>
  </si>
  <si>
    <t>Рекреација, култура и религија</t>
  </si>
  <si>
    <t>Образовање</t>
  </si>
  <si>
    <t>Социјална заштита</t>
  </si>
  <si>
    <t>Остало</t>
  </si>
  <si>
    <t>7</t>
  </si>
  <si>
    <t>Порези на промет производа</t>
  </si>
  <si>
    <t>Порези на промет услуга</t>
  </si>
  <si>
    <t>Aкцизе</t>
  </si>
  <si>
    <t>Издаци за инвестиционо одржавање опреме</t>
  </si>
  <si>
    <t xml:space="preserve">Нови </t>
  </si>
  <si>
    <t>ек. Код</t>
  </si>
  <si>
    <t>ек. код</t>
  </si>
  <si>
    <t>Нови</t>
  </si>
  <si>
    <t>Трансфери између или унутар јединица власти</t>
  </si>
  <si>
    <t>Трансфери између различитих јединица власти</t>
  </si>
  <si>
    <t>Т р а  н с ф е р и   и з м е ђ у  и л и  у н у т а р ј е д и н и ц а   в л а с т и</t>
  </si>
  <si>
    <t>Трансфери од државе</t>
  </si>
  <si>
    <t>Трансфери од ентитета</t>
  </si>
  <si>
    <t>Индиректни порези прикупљени преко УИО</t>
  </si>
  <si>
    <t>Индиректни порези прикупљени преко УИО- збирно</t>
  </si>
  <si>
    <t>Остали примици</t>
  </si>
  <si>
    <t xml:space="preserve">О с т а л и   п р и м и ц и </t>
  </si>
  <si>
    <t>I Примици од задуживања</t>
  </si>
  <si>
    <t>Примици од хартија од вриједности у земљи (изузев акција)</t>
  </si>
  <si>
    <t>Трансфери између и унутар јединица власти</t>
  </si>
  <si>
    <t>Трансфери унутар исте јединице власти</t>
  </si>
  <si>
    <t>Расходи за бруто накнаде  трошкова и осталих личних примања запослених по основу рада</t>
  </si>
  <si>
    <t>Расходи за отпремнине и једнократне помоћи</t>
  </si>
  <si>
    <t>Остали некласификовани расходи</t>
  </si>
  <si>
    <t>Трансфери фондовима обавезног социјалног осигурања</t>
  </si>
  <si>
    <t>Остали издаци</t>
  </si>
  <si>
    <t>З. ОСТАЛИ НЕТО ПРИМИЦИ (I-II)</t>
  </si>
  <si>
    <t>I Остали примици</t>
  </si>
  <si>
    <t>II Остали издаци</t>
  </si>
  <si>
    <t>Остали издаци из трансакција између или унутар јединица власти</t>
  </si>
  <si>
    <t>Остали примици из трансакција између или унутар јединица власти</t>
  </si>
  <si>
    <t>Остали примици из трансакција са другим јединицама власти</t>
  </si>
  <si>
    <t xml:space="preserve">О с т а л и   и з д а ц и </t>
  </si>
  <si>
    <t>Остали издаци из трансакција  са другим јединицама власти</t>
  </si>
  <si>
    <t>О с т а л и   и з д а ц и</t>
  </si>
  <si>
    <t>Издаци за исплату главнице по хартијама од вриједности (изузев акција)</t>
  </si>
  <si>
    <t>УКУПНИ БУЏЕТСКИ РАСХОДИ И ИЗДАЦИ ЗА НЕФИНАНСИЈСКУ ИМОВИНУ И ОСТАЛИ ИЗДАЦИ</t>
  </si>
  <si>
    <t>Остали издаци из трансакција са другим јединицама власти</t>
  </si>
  <si>
    <t>УКУПНИ БУЏЕТСКИ РАСХОДИ И ИЗДАЦИ ЗА НЕФИНАНСИЈСКУ ИМОВИНУ и БОЛОВАЊЕ</t>
  </si>
  <si>
    <t>Издаци за отплат главнице по хартијама од вриједности (изузев акција)</t>
  </si>
  <si>
    <t>Т р а н с ф е р и   и з м е ђ у   и   у н у т а р    ј е д и н и ц а   в л а с т и</t>
  </si>
  <si>
    <t>И з д а ц и  з а   о т п л а т у    д у г о в а</t>
  </si>
  <si>
    <t>Расходи по судским рјешењима</t>
  </si>
  <si>
    <t>Расходи за наканду плата запослених за вријеме боловања, родитељског одсуства и ост.накн. плата</t>
  </si>
  <si>
    <t>Дознаке пружаоцима услуга социјалне заштите које се исплаћују из бу. Републике, општина и градова</t>
  </si>
  <si>
    <t>БИЛАНС БУЏЕТА ОПШТИНЕ ШИПОВО ЗА 2017. ГОДИНУ- ФУНКЦИОНАЛАН КЛАСИФИКАЦИЈА РАСХОДА И НЕТО ИЗДАТАКА ЗА НЕФИНАНСИЈСКУ ИМОВИНУ</t>
  </si>
  <si>
    <t>Политичке партије</t>
  </si>
  <si>
    <t>Општински црвени крст</t>
  </si>
  <si>
    <t>Ф.К. Горица</t>
  </si>
  <si>
    <t>Ж.О.К. Плива</t>
  </si>
  <si>
    <t>К.К. Плива</t>
  </si>
  <si>
    <t>Карате клуб</t>
  </si>
  <si>
    <t>Ју-јитсу клуб</t>
  </si>
  <si>
    <t xml:space="preserve">Шаховски клуб </t>
  </si>
  <si>
    <t>Спортско риболовно друштво</t>
  </si>
  <si>
    <t>Омладинске организације</t>
  </si>
  <si>
    <t>Вјерске организације и удружења</t>
  </si>
  <si>
    <t>Општинска борачка организација</t>
  </si>
  <si>
    <t>Ватрогасно друштво</t>
  </si>
  <si>
    <t>Удружење пензионера</t>
  </si>
  <si>
    <t>Мјесне заједнице</t>
  </si>
  <si>
    <t>Дом здравља</t>
  </si>
  <si>
    <t>Дом културе "Никола Кокошар"</t>
  </si>
  <si>
    <t>О.Ш. "Немања Влатковић"</t>
  </si>
  <si>
    <t>О.Ш. "Раде Маријанац"</t>
  </si>
  <si>
    <t>Расходи финансирања, други фин. трошкови и расх. трансакција размјене између или унутар јед. вл.</t>
  </si>
  <si>
    <t>Расходи фин. и др. фин. трошкови између јединица власти</t>
  </si>
  <si>
    <t>Расходи по оснoву камата за примљене зајмове из иностранства</t>
  </si>
  <si>
    <t>Издаци за изградњу и прибављање зграда и објеката (спортска хала)</t>
  </si>
  <si>
    <t>Издаци за изградњу и прибављање зграда и објеката (пут Шипово-Лубово)</t>
  </si>
  <si>
    <t>Издаци за изградњу и прибављање зграда и објеката (пут Ваганац-Прибељци)</t>
  </si>
  <si>
    <t>Издаци за изградњу и прибављање зграда и објеката (пут Степе Степановић)</t>
  </si>
  <si>
    <t>Издаци за изградњу и прибављање зграда и објеката (пут Бујадница-Натпоље)</t>
  </si>
  <si>
    <t>Издаци за изградњу и прибављање зграда и објеката (уређење трга)</t>
  </si>
  <si>
    <t>Издаци за изградњу и прибављање зграда и објеката (канализациона мрежа)</t>
  </si>
  <si>
    <t>Издаци за изградњу и прибављање зграда и објеката (канализација Чифлук)</t>
  </si>
  <si>
    <t>Издаци за нематеријалну произведену имовину (Израда просторно планске документације)</t>
  </si>
  <si>
    <t>Остали непоменути расходи (одборници)</t>
  </si>
  <si>
    <t>Остали непоменути расходи (оик)</t>
  </si>
  <si>
    <t>Остали непоменути расходи (манифестације)</t>
  </si>
  <si>
    <t>Остали непоменути расходи (репрезентација)</t>
  </si>
  <si>
    <t>Трансфери од ентитета (Центар.за соц.рад)</t>
  </si>
  <si>
    <t>Расходи финансирања, други фин. трошкови и рас. трансакција размјене између или унутар јед. вл.</t>
  </si>
  <si>
    <t>Дознаке грађанима које се исплаћују из буџета Републике, општина и градова (стип.,прев.дј.,нагр.уч,пом.појед.)</t>
  </si>
  <si>
    <t>Субвенције (Пољопривреда, Суф.јав.пр)</t>
  </si>
  <si>
    <t>Расходи за стручне услуге (пл.промет, цен.рег.хов,мртвозорство)</t>
  </si>
  <si>
    <t>Остали расходи по основу коришћења робе и услуга (уг.о дјелу и накн.стета, чл.Сав.опс.и гр.)</t>
  </si>
  <si>
    <t>Расходи по основу камата на хартије од вриједности (обвезнице)</t>
  </si>
  <si>
    <t>Расходи по основу камата за примљене зајмове у земљи (НЛБ и Уницредит)</t>
  </si>
  <si>
    <t xml:space="preserve">Расходи по основу затезних камата </t>
  </si>
  <si>
    <t>Расходи фин. и др. фин. трошкови између јединица власти (Евр.инв.банка)</t>
  </si>
  <si>
    <t>Расходи фин. и др. фин. трошкови између јединица власти (камата кред.за пољопр.)</t>
  </si>
  <si>
    <t>Расходи за наканду плата запослених за вријеме боловања, родитељског одсуства и ост.накн. пл.</t>
  </si>
  <si>
    <t>Расходи по основу утрошка енергије, комуналних, комуникационих и транспортних услуга(тел.,струја, вода, кан.)</t>
  </si>
  <si>
    <t>Расходи за режијски материјал (канц.мат., мат.за чишћ.,струч.литература)</t>
  </si>
  <si>
    <t xml:space="preserve">Расходи за текуће одржавање </t>
  </si>
  <si>
    <t>Расходи за стручне услуге (осиг.радника, возила, лиценце,програми)</t>
  </si>
  <si>
    <t>Остали расходи по основу коришћења робе и услуга (стручни испити,семинари,комисије,репрезентација)</t>
  </si>
  <si>
    <t>Издаци за залихе материјала, робе и ситног инвентара, амбалаже и сл. (гуме,тел.ап.и ост)</t>
  </si>
  <si>
    <t>Остали издаци из трансакција са другим јединицама власти (боловање)</t>
  </si>
  <si>
    <t>Остали расходи по основу коришћења робе и услуга (репрезентација)</t>
  </si>
  <si>
    <t>Расходи за стручне услуге (оглашавање)</t>
  </si>
  <si>
    <t>Расходи по основу утрошка енергије, комуналних, комуникационих и транспортних услуга (дератизација)</t>
  </si>
  <si>
    <t>Расходи за стручне услуге (геодет.усл.)</t>
  </si>
  <si>
    <t>Расходи за текуће одржавање (насип.пут., прог.ком инф.-водовод, канал.,јав.рас.)</t>
  </si>
  <si>
    <t>Расходи за услуге одржавања јавних површина и заштите животне средине (прог.ком.инф., зим.одр.нек.пут.,утр.ел.е.јав.рас.)</t>
  </si>
  <si>
    <t>Остали непоменути расходи (уг.о дј.,остали расх.)</t>
  </si>
  <si>
    <t>Трансфери између буџетских јединица истог нивоа власти (Туристичка организација)</t>
  </si>
  <si>
    <t>Невладине организације (Спор.риб.др., и др. удр.)</t>
  </si>
  <si>
    <t>Издаци за изградњу и прибављање зграда и објеката (видео надзор)</t>
  </si>
  <si>
    <t>Дознаке грађанима које се исплаћују из буџета Републике, општина и градова (новорођенчад)</t>
  </si>
  <si>
    <t>ОПШТИНЕ ШИПОВО ЗА 2017. ГОДИНУ- БУЏЕТСКИ ПРИХОДИ И ПРИМИЦИ ЗА НЕФИНАНСИЈСКУ ИМОВИНУ</t>
  </si>
  <si>
    <t xml:space="preserve">: </t>
  </si>
  <si>
    <t>БУЏЕТ ОПШТИНЕ ШИПОВО ЗА 2017. ГОДИНУ- РАСХОДИ И ИЗДАЦИ ЗА НЕФИНАНСИЈСКУ ИМОВИНУ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</si>
</sst>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7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2" xfId="0" applyFont="1" applyBorder="1"/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0" fontId="4" fillId="0" borderId="5" xfId="0" applyFont="1" applyBorder="1"/>
    <xf numFmtId="0" fontId="3" fillId="0" borderId="0" xfId="0" applyFont="1" applyBorder="1"/>
    <xf numFmtId="3" fontId="5" fillId="0" borderId="0" xfId="0" applyNumberFormat="1" applyFont="1" applyBorder="1"/>
    <xf numFmtId="0" fontId="4" fillId="0" borderId="0" xfId="0" applyFont="1"/>
    <xf numFmtId="0" fontId="3" fillId="0" borderId="0" xfId="0" applyFont="1"/>
    <xf numFmtId="0" fontId="4" fillId="0" borderId="6" xfId="0" applyFont="1" applyBorder="1" applyAlignment="1">
      <alignment horizontal="center"/>
    </xf>
    <xf numFmtId="3" fontId="5" fillId="0" borderId="3" xfId="0" applyNumberFormat="1" applyFont="1" applyBorder="1"/>
    <xf numFmtId="3" fontId="3" fillId="0" borderId="3" xfId="0" applyNumberFormat="1" applyFont="1" applyBorder="1"/>
    <xf numFmtId="3" fontId="6" fillId="0" borderId="3" xfId="0" applyNumberFormat="1" applyFont="1" applyBorder="1"/>
    <xf numFmtId="0" fontId="7" fillId="0" borderId="3" xfId="0" applyFont="1" applyBorder="1" applyAlignment="1">
      <alignment horizontal="center"/>
    </xf>
    <xf numFmtId="3" fontId="5" fillId="0" borderId="8" xfId="0" applyNumberFormat="1" applyFont="1" applyBorder="1"/>
    <xf numFmtId="0" fontId="0" fillId="0" borderId="1" xfId="0" applyBorder="1"/>
    <xf numFmtId="0" fontId="0" fillId="0" borderId="0" xfId="0" applyBorder="1"/>
    <xf numFmtId="0" fontId="4" fillId="0" borderId="9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0" fillId="0" borderId="3" xfId="0" applyBorder="1"/>
    <xf numFmtId="0" fontId="13" fillId="0" borderId="1" xfId="0" applyFont="1" applyBorder="1"/>
    <xf numFmtId="3" fontId="10" fillId="0" borderId="3" xfId="0" applyNumberFormat="1" applyFont="1" applyBorder="1"/>
    <xf numFmtId="0" fontId="13" fillId="0" borderId="0" xfId="0" applyFont="1" applyFill="1" applyBorder="1"/>
    <xf numFmtId="0" fontId="13" fillId="0" borderId="1" xfId="0" applyFont="1" applyBorder="1" applyAlignment="1">
      <alignment horizontal="left"/>
    </xf>
    <xf numFmtId="3" fontId="8" fillId="0" borderId="3" xfId="0" applyNumberFormat="1" applyFont="1" applyBorder="1"/>
    <xf numFmtId="3" fontId="6" fillId="0" borderId="1" xfId="0" applyNumberFormat="1" applyFont="1" applyBorder="1"/>
    <xf numFmtId="3" fontId="3" fillId="0" borderId="1" xfId="0" applyNumberFormat="1" applyFont="1" applyBorder="1"/>
    <xf numFmtId="0" fontId="15" fillId="0" borderId="5" xfId="0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0" fillId="0" borderId="5" xfId="0" applyBorder="1"/>
    <xf numFmtId="49" fontId="0" fillId="0" borderId="1" xfId="0" applyNumberFormat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 applyBorder="1"/>
    <xf numFmtId="3" fontId="4" fillId="0" borderId="4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0" fillId="0" borderId="3" xfId="0" applyNumberFormat="1" applyBorder="1"/>
    <xf numFmtId="3" fontId="1" fillId="0" borderId="4" xfId="0" applyNumberFormat="1" applyFont="1" applyBorder="1" applyAlignment="1"/>
    <xf numFmtId="3" fontId="1" fillId="0" borderId="5" xfId="0" applyNumberFormat="1" applyFont="1" applyBorder="1" applyAlignment="1"/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0" fillId="0" borderId="0" xfId="0" applyNumberFormat="1"/>
    <xf numFmtId="3" fontId="0" fillId="0" borderId="4" xfId="0" applyNumberForma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3" fontId="14" fillId="0" borderId="3" xfId="0" applyNumberFormat="1" applyFont="1" applyBorder="1"/>
    <xf numFmtId="3" fontId="11" fillId="0" borderId="1" xfId="0" applyNumberFormat="1" applyFont="1" applyBorder="1"/>
    <xf numFmtId="0" fontId="11" fillId="0" borderId="1" xfId="0" applyFont="1" applyBorder="1"/>
    <xf numFmtId="0" fontId="3" fillId="0" borderId="10" xfId="0" applyFont="1" applyBorder="1"/>
    <xf numFmtId="0" fontId="3" fillId="0" borderId="7" xfId="0" applyFont="1" applyBorder="1"/>
    <xf numFmtId="0" fontId="7" fillId="0" borderId="2" xfId="0" applyFont="1" applyBorder="1" applyAlignment="1">
      <alignment horizontal="center"/>
    </xf>
    <xf numFmtId="0" fontId="4" fillId="0" borderId="10" xfId="0" applyFont="1" applyBorder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0" fontId="13" fillId="0" borderId="2" xfId="0" applyFont="1" applyBorder="1" applyAlignment="1">
      <alignment horizontal="left"/>
    </xf>
    <xf numFmtId="0" fontId="4" fillId="0" borderId="2" xfId="0" applyFont="1" applyBorder="1"/>
    <xf numFmtId="0" fontId="12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3" fillId="0" borderId="4" xfId="0" applyFont="1" applyBorder="1"/>
    <xf numFmtId="0" fontId="13" fillId="0" borderId="1" xfId="0" applyFont="1" applyFill="1" applyBorder="1"/>
    <xf numFmtId="3" fontId="16" fillId="0" borderId="3" xfId="0" applyNumberFormat="1" applyFont="1" applyBorder="1"/>
    <xf numFmtId="49" fontId="0" fillId="0" borderId="0" xfId="0" applyNumberFormat="1" applyBorder="1"/>
    <xf numFmtId="0" fontId="9" fillId="0" borderId="3" xfId="0" applyFont="1" applyBorder="1"/>
    <xf numFmtId="3" fontId="9" fillId="0" borderId="3" xfId="0" applyNumberFormat="1" applyFont="1" applyBorder="1"/>
    <xf numFmtId="3" fontId="17" fillId="0" borderId="1" xfId="0" applyNumberFormat="1" applyFont="1" applyBorder="1"/>
    <xf numFmtId="3" fontId="9" fillId="0" borderId="1" xfId="0" applyNumberFormat="1" applyFont="1" applyBorder="1"/>
    <xf numFmtId="3" fontId="11" fillId="0" borderId="3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3" fillId="0" borderId="2" xfId="0" applyFont="1" applyFill="1" applyBorder="1"/>
    <xf numFmtId="3" fontId="18" fillId="0" borderId="1" xfId="0" applyNumberFormat="1" applyFont="1" applyBorder="1"/>
    <xf numFmtId="0" fontId="14" fillId="0" borderId="2" xfId="0" applyFont="1" applyBorder="1" applyAlignment="1">
      <alignment horizontal="left"/>
    </xf>
    <xf numFmtId="0" fontId="12" fillId="0" borderId="1" xfId="0" applyFont="1" applyFill="1" applyBorder="1"/>
    <xf numFmtId="0" fontId="1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0"/>
  <sheetViews>
    <sheetView tabSelected="1" topLeftCell="A91" workbookViewId="0">
      <selection activeCell="C20" sqref="C20"/>
    </sheetView>
  </sheetViews>
  <sheetFormatPr defaultRowHeight="15" x14ac:dyDescent="0.25"/>
  <cols>
    <col min="1" max="1" width="7.7109375" style="34" customWidth="1"/>
    <col min="2" max="2" width="8" customWidth="1"/>
    <col min="3" max="3" width="81.5703125" customWidth="1"/>
    <col min="4" max="4" width="10.42578125" customWidth="1"/>
    <col min="5" max="5" width="10.5703125" customWidth="1"/>
    <col min="6" max="6" width="9.5703125" customWidth="1"/>
    <col min="7" max="7" width="9.140625" customWidth="1"/>
    <col min="8" max="8" width="5.7109375" customWidth="1"/>
  </cols>
  <sheetData>
    <row r="1" spans="1:9" ht="18.75" x14ac:dyDescent="0.3">
      <c r="B1" s="1" t="s">
        <v>138</v>
      </c>
    </row>
    <row r="2" spans="1:9" x14ac:dyDescent="0.25">
      <c r="A2" s="18" t="s">
        <v>176</v>
      </c>
      <c r="B2" s="3" t="s">
        <v>117</v>
      </c>
      <c r="C2" s="3" t="s">
        <v>119</v>
      </c>
      <c r="D2" s="3" t="s">
        <v>135</v>
      </c>
      <c r="E2" s="19" t="s">
        <v>132</v>
      </c>
      <c r="F2" s="19" t="s">
        <v>134</v>
      </c>
      <c r="G2" s="19" t="s">
        <v>135</v>
      </c>
      <c r="H2" s="19" t="s">
        <v>136</v>
      </c>
    </row>
    <row r="3" spans="1:9" x14ac:dyDescent="0.25">
      <c r="A3" s="21" t="s">
        <v>178</v>
      </c>
      <c r="B3" s="4" t="s">
        <v>118</v>
      </c>
      <c r="C3" s="5"/>
      <c r="D3" s="4">
        <v>2016</v>
      </c>
      <c r="E3" s="69" t="s">
        <v>133</v>
      </c>
      <c r="F3" s="69">
        <v>2016</v>
      </c>
      <c r="G3" s="69">
        <v>2017</v>
      </c>
      <c r="H3" s="70" t="s">
        <v>137</v>
      </c>
    </row>
    <row r="4" spans="1:9" x14ac:dyDescent="0.25">
      <c r="A4" s="2"/>
      <c r="B4" s="6">
        <v>1</v>
      </c>
      <c r="C4" s="6">
        <v>2</v>
      </c>
      <c r="D4" s="6">
        <v>3</v>
      </c>
      <c r="E4" s="44">
        <v>4</v>
      </c>
      <c r="F4" s="44">
        <v>5</v>
      </c>
      <c r="G4" s="44">
        <v>6</v>
      </c>
      <c r="H4" s="44">
        <v>7</v>
      </c>
    </row>
    <row r="5" spans="1:9" x14ac:dyDescent="0.25">
      <c r="A5" s="2"/>
      <c r="B5" s="2"/>
      <c r="C5" s="7" t="s">
        <v>0</v>
      </c>
      <c r="D5" s="36">
        <f>D6+D12+D17+D19</f>
        <v>4610156</v>
      </c>
      <c r="E5" s="36">
        <f t="shared" ref="E5:G5" si="0">E6+E12+E17+E19</f>
        <v>3574631</v>
      </c>
      <c r="F5" s="36">
        <f t="shared" si="0"/>
        <v>4597442</v>
      </c>
      <c r="G5" s="36">
        <f t="shared" si="0"/>
        <v>6865356</v>
      </c>
      <c r="H5" s="8">
        <f>G5/D5*100</f>
        <v>148.91808433380561</v>
      </c>
      <c r="I5" s="42"/>
    </row>
    <row r="6" spans="1:9" x14ac:dyDescent="0.25">
      <c r="A6" s="65">
        <v>71</v>
      </c>
      <c r="B6" s="9">
        <v>710000</v>
      </c>
      <c r="C6" s="7" t="s">
        <v>1</v>
      </c>
      <c r="D6" s="36">
        <f>D7+D8+D9+D10+D11</f>
        <v>3130300</v>
      </c>
      <c r="E6" s="36">
        <f t="shared" ref="E6:G6" si="1">E7+E8+E9+E10+E11</f>
        <v>2507844</v>
      </c>
      <c r="F6" s="36">
        <f t="shared" si="1"/>
        <v>3380568</v>
      </c>
      <c r="G6" s="36">
        <f t="shared" si="1"/>
        <v>3225500</v>
      </c>
      <c r="H6" s="8">
        <f t="shared" ref="H6:H65" si="2">G6/D6*100</f>
        <v>103.0412420534773</v>
      </c>
      <c r="I6" s="42"/>
    </row>
    <row r="7" spans="1:9" x14ac:dyDescent="0.25">
      <c r="A7" s="2">
        <v>713000</v>
      </c>
      <c r="B7" s="2">
        <v>713000</v>
      </c>
      <c r="C7" s="2" t="s">
        <v>2</v>
      </c>
      <c r="D7" s="114">
        <f>D73</f>
        <v>261000</v>
      </c>
      <c r="E7" s="114">
        <f t="shared" ref="E7:G7" si="3">E73</f>
        <v>207253</v>
      </c>
      <c r="F7" s="114">
        <f t="shared" si="3"/>
        <v>270000</v>
      </c>
      <c r="G7" s="114">
        <f t="shared" si="3"/>
        <v>270000</v>
      </c>
      <c r="H7" s="8">
        <f t="shared" si="2"/>
        <v>103.44827586206897</v>
      </c>
      <c r="I7" s="42"/>
    </row>
    <row r="8" spans="1:9" x14ac:dyDescent="0.25">
      <c r="A8" s="2">
        <v>714000</v>
      </c>
      <c r="B8" s="2">
        <v>714000</v>
      </c>
      <c r="C8" s="2" t="s">
        <v>3</v>
      </c>
      <c r="D8" s="114">
        <f>D75</f>
        <v>29000</v>
      </c>
      <c r="E8" s="114">
        <f t="shared" ref="E8:G8" si="4">E75</f>
        <v>21236</v>
      </c>
      <c r="F8" s="114">
        <f t="shared" si="4"/>
        <v>28000</v>
      </c>
      <c r="G8" s="114">
        <f t="shared" si="4"/>
        <v>28000</v>
      </c>
      <c r="H8" s="8">
        <f t="shared" si="2"/>
        <v>96.551724137931032</v>
      </c>
      <c r="I8" s="42"/>
    </row>
    <row r="9" spans="1:9" x14ac:dyDescent="0.25">
      <c r="A9" s="2">
        <v>715000</v>
      </c>
      <c r="B9" s="2">
        <v>715000</v>
      </c>
      <c r="C9" s="2" t="s">
        <v>4</v>
      </c>
      <c r="D9" s="114">
        <f>D80</f>
        <v>300</v>
      </c>
      <c r="E9" s="114">
        <f t="shared" ref="E9:G9" si="5">E80</f>
        <v>2043</v>
      </c>
      <c r="F9" s="114">
        <f t="shared" si="5"/>
        <v>2568</v>
      </c>
      <c r="G9" s="114">
        <f t="shared" si="5"/>
        <v>2500</v>
      </c>
      <c r="H9" s="8">
        <f t="shared" si="2"/>
        <v>833.33333333333337</v>
      </c>
      <c r="I9" s="42"/>
    </row>
    <row r="10" spans="1:9" x14ac:dyDescent="0.25">
      <c r="A10" s="2">
        <v>717000</v>
      </c>
      <c r="B10" s="2">
        <v>717000</v>
      </c>
      <c r="C10" s="2" t="s">
        <v>5</v>
      </c>
      <c r="D10" s="114">
        <f>D84</f>
        <v>2840000</v>
      </c>
      <c r="E10" s="114">
        <f t="shared" ref="E10:G10" si="6">E84</f>
        <v>2277312</v>
      </c>
      <c r="F10" s="114">
        <f t="shared" si="6"/>
        <v>3080000</v>
      </c>
      <c r="G10" s="114">
        <f t="shared" si="6"/>
        <v>2925000</v>
      </c>
      <c r="H10" s="8">
        <f t="shared" si="2"/>
        <v>102.99295774647888</v>
      </c>
      <c r="I10" s="42"/>
    </row>
    <row r="11" spans="1:9" x14ac:dyDescent="0.25">
      <c r="A11" s="2">
        <v>719000</v>
      </c>
      <c r="B11" s="2">
        <v>719000</v>
      </c>
      <c r="C11" s="2" t="s">
        <v>6</v>
      </c>
      <c r="D11" s="114">
        <f>D86</f>
        <v>0</v>
      </c>
      <c r="E11" s="114">
        <f t="shared" ref="E11:G11" si="7">E86</f>
        <v>0</v>
      </c>
      <c r="F11" s="114">
        <f t="shared" si="7"/>
        <v>0</v>
      </c>
      <c r="G11" s="114">
        <f t="shared" si="7"/>
        <v>0</v>
      </c>
      <c r="H11" s="8" t="e">
        <f t="shared" si="2"/>
        <v>#DIV/0!</v>
      </c>
      <c r="I11" s="42"/>
    </row>
    <row r="12" spans="1:9" x14ac:dyDescent="0.25">
      <c r="A12" s="65">
        <v>72</v>
      </c>
      <c r="B12" s="9">
        <v>720000</v>
      </c>
      <c r="C12" s="7" t="s">
        <v>7</v>
      </c>
      <c r="D12" s="36">
        <f>D13+D14+D15+D16</f>
        <v>1188711</v>
      </c>
      <c r="E12" s="36">
        <f t="shared" ref="E12:G12" si="8">E13+E14+E15+E16</f>
        <v>831689</v>
      </c>
      <c r="F12" s="36">
        <f t="shared" si="8"/>
        <v>885012</v>
      </c>
      <c r="G12" s="36">
        <f t="shared" si="8"/>
        <v>2275929</v>
      </c>
      <c r="H12" s="8">
        <f t="shared" si="2"/>
        <v>191.4619280884925</v>
      </c>
      <c r="I12" s="42"/>
    </row>
    <row r="13" spans="1:9" x14ac:dyDescent="0.25">
      <c r="A13" s="2">
        <v>721000</v>
      </c>
      <c r="B13" s="10">
        <v>721000</v>
      </c>
      <c r="C13" s="2" t="s">
        <v>8</v>
      </c>
      <c r="D13" s="114">
        <f>D89</f>
        <v>10110</v>
      </c>
      <c r="E13" s="114">
        <f t="shared" ref="E13:G13" si="9">E89</f>
        <v>12915</v>
      </c>
      <c r="F13" s="114">
        <f t="shared" si="9"/>
        <v>15386</v>
      </c>
      <c r="G13" s="114">
        <f t="shared" si="9"/>
        <v>15386</v>
      </c>
      <c r="H13" s="8">
        <f t="shared" si="2"/>
        <v>152.18595450049457</v>
      </c>
      <c r="I13" s="42"/>
    </row>
    <row r="14" spans="1:9" x14ac:dyDescent="0.25">
      <c r="A14" s="2">
        <v>722000</v>
      </c>
      <c r="B14" s="2">
        <v>722000</v>
      </c>
      <c r="C14" s="2" t="s">
        <v>9</v>
      </c>
      <c r="D14" s="114">
        <f>D92</f>
        <v>1171101</v>
      </c>
      <c r="E14" s="114">
        <f t="shared" ref="E14:G14" si="10">E92</f>
        <v>805501</v>
      </c>
      <c r="F14" s="114">
        <f t="shared" si="10"/>
        <v>850636</v>
      </c>
      <c r="G14" s="114">
        <f t="shared" si="10"/>
        <v>2254553</v>
      </c>
      <c r="H14" s="8">
        <f t="shared" si="2"/>
        <v>192.51567541996806</v>
      </c>
      <c r="I14" s="42"/>
    </row>
    <row r="15" spans="1:9" x14ac:dyDescent="0.25">
      <c r="A15" s="2">
        <v>723000</v>
      </c>
      <c r="B15" s="2">
        <v>723000</v>
      </c>
      <c r="C15" s="2" t="s">
        <v>10</v>
      </c>
      <c r="D15" s="114">
        <f>D97</f>
        <v>2500</v>
      </c>
      <c r="E15" s="114">
        <f t="shared" ref="E15:G15" si="11">E97</f>
        <v>990</v>
      </c>
      <c r="F15" s="114">
        <f t="shared" si="11"/>
        <v>990</v>
      </c>
      <c r="G15" s="114">
        <f t="shared" si="11"/>
        <v>990</v>
      </c>
      <c r="H15" s="8">
        <f t="shared" si="2"/>
        <v>39.6</v>
      </c>
      <c r="I15" s="42"/>
    </row>
    <row r="16" spans="1:9" x14ac:dyDescent="0.25">
      <c r="A16" s="2">
        <v>729000</v>
      </c>
      <c r="B16" s="2">
        <v>729000</v>
      </c>
      <c r="C16" s="2" t="s">
        <v>11</v>
      </c>
      <c r="D16" s="114">
        <f>D99</f>
        <v>5000</v>
      </c>
      <c r="E16" s="114">
        <f t="shared" ref="E16:G16" si="12">E99</f>
        <v>12283</v>
      </c>
      <c r="F16" s="114">
        <f t="shared" si="12"/>
        <v>18000</v>
      </c>
      <c r="G16" s="114">
        <f t="shared" si="12"/>
        <v>5000</v>
      </c>
      <c r="H16" s="8">
        <f t="shared" si="2"/>
        <v>100</v>
      </c>
      <c r="I16" s="42"/>
    </row>
    <row r="17" spans="1:9" x14ac:dyDescent="0.25">
      <c r="A17" s="65">
        <v>73</v>
      </c>
      <c r="B17" s="9">
        <v>730000</v>
      </c>
      <c r="C17" s="7" t="s">
        <v>12</v>
      </c>
      <c r="D17" s="36">
        <f>D18</f>
        <v>0</v>
      </c>
      <c r="E17" s="36">
        <f t="shared" ref="E17:G17" si="13">E18</f>
        <v>7000</v>
      </c>
      <c r="F17" s="36">
        <f t="shared" si="13"/>
        <v>37000</v>
      </c>
      <c r="G17" s="36">
        <f t="shared" si="13"/>
        <v>0</v>
      </c>
      <c r="H17" s="8" t="e">
        <f t="shared" si="2"/>
        <v>#DIV/0!</v>
      </c>
      <c r="I17" s="42"/>
    </row>
    <row r="18" spans="1:9" x14ac:dyDescent="0.25">
      <c r="A18" s="2">
        <v>731000</v>
      </c>
      <c r="B18" s="10">
        <v>731000</v>
      </c>
      <c r="C18" s="2" t="s">
        <v>12</v>
      </c>
      <c r="D18" s="114">
        <f>D102</f>
        <v>0</v>
      </c>
      <c r="E18" s="114">
        <f t="shared" ref="E18:G18" si="14">E102</f>
        <v>7000</v>
      </c>
      <c r="F18" s="114">
        <f t="shared" si="14"/>
        <v>37000</v>
      </c>
      <c r="G18" s="114">
        <f t="shared" si="14"/>
        <v>0</v>
      </c>
      <c r="H18" s="8" t="e">
        <f t="shared" si="2"/>
        <v>#DIV/0!</v>
      </c>
      <c r="I18" s="42"/>
    </row>
    <row r="19" spans="1:9" x14ac:dyDescent="0.25">
      <c r="A19" s="65">
        <v>78</v>
      </c>
      <c r="B19" s="9">
        <v>780000</v>
      </c>
      <c r="C19" s="7" t="s">
        <v>180</v>
      </c>
      <c r="D19" s="36">
        <f>D20</f>
        <v>291145</v>
      </c>
      <c r="E19" s="36">
        <f t="shared" ref="E19:G19" si="15">E20</f>
        <v>228098</v>
      </c>
      <c r="F19" s="36">
        <f t="shared" si="15"/>
        <v>294862</v>
      </c>
      <c r="G19" s="36">
        <f t="shared" si="15"/>
        <v>1363927</v>
      </c>
      <c r="H19" s="8">
        <f t="shared" si="2"/>
        <v>468.47000635422216</v>
      </c>
      <c r="I19" s="42"/>
    </row>
    <row r="20" spans="1:9" x14ac:dyDescent="0.25">
      <c r="A20" s="2">
        <v>787000</v>
      </c>
      <c r="B20" s="10">
        <v>781000</v>
      </c>
      <c r="C20" s="2" t="s">
        <v>181</v>
      </c>
      <c r="D20" s="114">
        <f>D105</f>
        <v>291145</v>
      </c>
      <c r="E20" s="114">
        <f t="shared" ref="E20:G20" si="16">E105</f>
        <v>228098</v>
      </c>
      <c r="F20" s="114">
        <f t="shared" si="16"/>
        <v>294862</v>
      </c>
      <c r="G20" s="114">
        <f t="shared" si="16"/>
        <v>1363927</v>
      </c>
      <c r="H20" s="8">
        <f t="shared" si="2"/>
        <v>468.47000635422216</v>
      </c>
      <c r="I20" s="42"/>
    </row>
    <row r="21" spans="1:9" x14ac:dyDescent="0.25">
      <c r="A21" s="2"/>
      <c r="B21" s="2"/>
      <c r="C21" s="7" t="s">
        <v>14</v>
      </c>
      <c r="D21" s="36">
        <f>D22+D31+D34</f>
        <v>4117282</v>
      </c>
      <c r="E21" s="36">
        <f t="shared" ref="E21:G21" si="17">E22+E31+E34</f>
        <v>2832437</v>
      </c>
      <c r="F21" s="36">
        <f t="shared" si="17"/>
        <v>3791292</v>
      </c>
      <c r="G21" s="36">
        <f t="shared" si="17"/>
        <v>4210169</v>
      </c>
      <c r="H21" s="8">
        <f t="shared" si="2"/>
        <v>102.25602715577897</v>
      </c>
      <c r="I21" s="42"/>
    </row>
    <row r="22" spans="1:9" x14ac:dyDescent="0.25">
      <c r="A22" s="65">
        <v>41</v>
      </c>
      <c r="B22" s="9">
        <v>410000</v>
      </c>
      <c r="C22" s="11" t="s">
        <v>15</v>
      </c>
      <c r="D22" s="36">
        <f>D23+D24+D25+D26+D27+D28+D29+D30</f>
        <v>3932512</v>
      </c>
      <c r="E22" s="36">
        <f t="shared" ref="E22:G22" si="18">E23+E24+E25+E26+E27+E28+E29+E30</f>
        <v>2763873</v>
      </c>
      <c r="F22" s="36">
        <f t="shared" si="18"/>
        <v>3707036</v>
      </c>
      <c r="G22" s="36">
        <f t="shared" si="18"/>
        <v>4074213</v>
      </c>
      <c r="H22" s="8">
        <f t="shared" si="2"/>
        <v>103.60332021873042</v>
      </c>
      <c r="I22" s="42"/>
    </row>
    <row r="23" spans="1:9" x14ac:dyDescent="0.25">
      <c r="A23" s="2">
        <v>411000</v>
      </c>
      <c r="B23" s="10">
        <v>411000</v>
      </c>
      <c r="C23" s="12" t="s">
        <v>16</v>
      </c>
      <c r="D23" s="114">
        <f>D139</f>
        <v>1383421</v>
      </c>
      <c r="E23" s="114">
        <f t="shared" ref="E23:G23" si="19">E139</f>
        <v>1016102</v>
      </c>
      <c r="F23" s="114">
        <f t="shared" si="19"/>
        <v>1390973</v>
      </c>
      <c r="G23" s="114">
        <f t="shared" si="19"/>
        <v>1376629</v>
      </c>
      <c r="H23" s="8">
        <f t="shared" si="2"/>
        <v>99.509043161842996</v>
      </c>
      <c r="I23" s="42"/>
    </row>
    <row r="24" spans="1:9" x14ac:dyDescent="0.25">
      <c r="A24" s="2">
        <v>412000</v>
      </c>
      <c r="B24" s="2">
        <v>412000</v>
      </c>
      <c r="C24" s="12" t="s">
        <v>17</v>
      </c>
      <c r="D24" s="114">
        <f>D144</f>
        <v>1023234</v>
      </c>
      <c r="E24" s="114">
        <f t="shared" ref="E24:G24" si="20">E144</f>
        <v>699057</v>
      </c>
      <c r="F24" s="114">
        <f t="shared" si="20"/>
        <v>888762</v>
      </c>
      <c r="G24" s="114">
        <f t="shared" si="20"/>
        <v>908346</v>
      </c>
      <c r="H24" s="8">
        <f t="shared" si="2"/>
        <v>88.772069731850195</v>
      </c>
      <c r="I24" s="42"/>
    </row>
    <row r="25" spans="1:9" x14ac:dyDescent="0.25">
      <c r="A25" s="2">
        <v>413000</v>
      </c>
      <c r="B25" s="2">
        <v>413000</v>
      </c>
      <c r="C25" s="12" t="s">
        <v>18</v>
      </c>
      <c r="D25" s="114">
        <f>D154</f>
        <v>163789</v>
      </c>
      <c r="E25" s="114">
        <f t="shared" ref="E25:G25" si="21">E154</f>
        <v>141091</v>
      </c>
      <c r="F25" s="114">
        <f t="shared" si="21"/>
        <v>161201</v>
      </c>
      <c r="G25" s="114">
        <f t="shared" si="21"/>
        <v>136223</v>
      </c>
      <c r="H25" s="8">
        <f t="shared" si="2"/>
        <v>83.169809938396355</v>
      </c>
      <c r="I25" s="42"/>
    </row>
    <row r="26" spans="1:9" x14ac:dyDescent="0.25">
      <c r="A26" s="2">
        <v>414000</v>
      </c>
      <c r="B26" s="2">
        <v>414000</v>
      </c>
      <c r="C26" s="12" t="s">
        <v>19</v>
      </c>
      <c r="D26" s="114">
        <f>D159</f>
        <v>92000</v>
      </c>
      <c r="E26" s="114">
        <f t="shared" ref="E26:G26" si="22">E159</f>
        <v>14309</v>
      </c>
      <c r="F26" s="114">
        <f t="shared" si="22"/>
        <v>16958</v>
      </c>
      <c r="G26" s="114">
        <f t="shared" si="22"/>
        <v>15000</v>
      </c>
      <c r="H26" s="8">
        <f t="shared" si="2"/>
        <v>16.304347826086957</v>
      </c>
      <c r="I26" s="42"/>
    </row>
    <row r="27" spans="1:9" x14ac:dyDescent="0.25">
      <c r="A27" s="2">
        <v>415000</v>
      </c>
      <c r="B27" s="2">
        <v>415000</v>
      </c>
      <c r="C27" s="12" t="s">
        <v>12</v>
      </c>
      <c r="D27" s="114">
        <f>D161</f>
        <v>371797</v>
      </c>
      <c r="E27" s="114">
        <f t="shared" ref="E27:G27" si="23">E161</f>
        <v>252717</v>
      </c>
      <c r="F27" s="114">
        <f t="shared" si="23"/>
        <v>409656</v>
      </c>
      <c r="G27" s="114">
        <f t="shared" si="23"/>
        <v>309797</v>
      </c>
      <c r="H27" s="8">
        <f t="shared" si="2"/>
        <v>83.324233385422687</v>
      </c>
      <c r="I27" s="42"/>
    </row>
    <row r="28" spans="1:9" x14ac:dyDescent="0.25">
      <c r="A28" s="2">
        <v>416000</v>
      </c>
      <c r="B28" s="2">
        <v>416000</v>
      </c>
      <c r="C28" s="12" t="s">
        <v>20</v>
      </c>
      <c r="D28" s="114">
        <f>D163</f>
        <v>818271</v>
      </c>
      <c r="E28" s="114">
        <f t="shared" ref="E28:G28" si="24">E163</f>
        <v>581215</v>
      </c>
      <c r="F28" s="114">
        <f t="shared" si="24"/>
        <v>776352</v>
      </c>
      <c r="G28" s="114">
        <f t="shared" si="24"/>
        <v>866145</v>
      </c>
      <c r="H28" s="8">
        <f t="shared" si="2"/>
        <v>105.85062894811132</v>
      </c>
      <c r="I28" s="42"/>
    </row>
    <row r="29" spans="1:9" x14ac:dyDescent="0.25">
      <c r="A29" s="2">
        <v>418000</v>
      </c>
      <c r="B29" s="2">
        <v>413000</v>
      </c>
      <c r="C29" s="60" t="s">
        <v>254</v>
      </c>
      <c r="D29" s="114">
        <f>D166</f>
        <v>30000</v>
      </c>
      <c r="E29" s="114">
        <f t="shared" ref="E29:G29" si="25">E166</f>
        <v>1764</v>
      </c>
      <c r="F29" s="114">
        <f t="shared" si="25"/>
        <v>1764</v>
      </c>
      <c r="G29" s="114">
        <f t="shared" si="25"/>
        <v>52798</v>
      </c>
      <c r="H29" s="8">
        <f t="shared" si="2"/>
        <v>175.99333333333334</v>
      </c>
      <c r="I29" s="42"/>
    </row>
    <row r="30" spans="1:9" x14ac:dyDescent="0.25">
      <c r="A30" s="2">
        <v>419000</v>
      </c>
      <c r="B30" s="2">
        <v>412000</v>
      </c>
      <c r="C30" s="60" t="s">
        <v>214</v>
      </c>
      <c r="D30" s="114">
        <f>D168</f>
        <v>50000</v>
      </c>
      <c r="E30" s="114">
        <f t="shared" ref="E30:G30" si="26">E168</f>
        <v>57618</v>
      </c>
      <c r="F30" s="114">
        <f t="shared" si="26"/>
        <v>61370</v>
      </c>
      <c r="G30" s="114">
        <f t="shared" si="26"/>
        <v>409275</v>
      </c>
      <c r="H30" s="8">
        <f t="shared" si="2"/>
        <v>818.55</v>
      </c>
      <c r="I30" s="42"/>
    </row>
    <row r="31" spans="1:9" x14ac:dyDescent="0.25">
      <c r="A31" s="65">
        <v>48</v>
      </c>
      <c r="B31" s="9"/>
      <c r="C31" s="7" t="s">
        <v>191</v>
      </c>
      <c r="D31" s="36">
        <f>D32+D33</f>
        <v>98390</v>
      </c>
      <c r="E31" s="36">
        <f t="shared" ref="E31:G31" si="27">E32+E33</f>
        <v>68564</v>
      </c>
      <c r="F31" s="36">
        <f t="shared" si="27"/>
        <v>84256</v>
      </c>
      <c r="G31" s="36">
        <f t="shared" si="27"/>
        <v>113956</v>
      </c>
      <c r="H31" s="8">
        <f t="shared" si="2"/>
        <v>115.820713487143</v>
      </c>
      <c r="I31" s="42"/>
    </row>
    <row r="32" spans="1:9" x14ac:dyDescent="0.25">
      <c r="A32" s="2">
        <v>487000</v>
      </c>
      <c r="B32" s="10">
        <v>416000</v>
      </c>
      <c r="C32" s="2" t="s">
        <v>181</v>
      </c>
      <c r="D32" s="114">
        <f>D171</f>
        <v>58390</v>
      </c>
      <c r="E32" s="114">
        <f t="shared" ref="E32:G32" si="28">E171</f>
        <v>36142</v>
      </c>
      <c r="F32" s="114">
        <f t="shared" si="28"/>
        <v>48501</v>
      </c>
      <c r="G32" s="114">
        <f t="shared" si="28"/>
        <v>62256</v>
      </c>
      <c r="H32" s="8">
        <f t="shared" si="2"/>
        <v>106.62099674601815</v>
      </c>
      <c r="I32" s="42"/>
    </row>
    <row r="33" spans="1:9" x14ac:dyDescent="0.25">
      <c r="A33" s="2">
        <v>488000</v>
      </c>
      <c r="B33" s="2">
        <v>482000</v>
      </c>
      <c r="C33" s="2" t="s">
        <v>192</v>
      </c>
      <c r="D33" s="114">
        <f>D173</f>
        <v>40000</v>
      </c>
      <c r="E33" s="114">
        <f t="shared" ref="E33:G33" si="29">E173</f>
        <v>32422</v>
      </c>
      <c r="F33" s="114">
        <f t="shared" si="29"/>
        <v>35755</v>
      </c>
      <c r="G33" s="114">
        <f t="shared" si="29"/>
        <v>51700</v>
      </c>
      <c r="H33" s="8">
        <f t="shared" si="2"/>
        <v>129.25</v>
      </c>
      <c r="I33" s="42"/>
    </row>
    <row r="34" spans="1:9" x14ac:dyDescent="0.25">
      <c r="A34" s="2"/>
      <c r="B34" s="13" t="s">
        <v>21</v>
      </c>
      <c r="C34" s="7" t="s">
        <v>22</v>
      </c>
      <c r="D34" s="114">
        <f>D175</f>
        <v>86380</v>
      </c>
      <c r="E34" s="114">
        <f t="shared" ref="E34:F34" si="30">E175</f>
        <v>0</v>
      </c>
      <c r="F34" s="114">
        <f t="shared" si="30"/>
        <v>0</v>
      </c>
      <c r="G34" s="114">
        <f>G175</f>
        <v>22000</v>
      </c>
      <c r="H34" s="8">
        <f t="shared" si="2"/>
        <v>25.468858532067607</v>
      </c>
      <c r="I34" s="42"/>
    </row>
    <row r="35" spans="1:9" x14ac:dyDescent="0.25">
      <c r="A35" s="2"/>
      <c r="B35" s="2"/>
      <c r="C35" s="11" t="s">
        <v>23</v>
      </c>
      <c r="D35" s="36">
        <f>D5-D21</f>
        <v>492874</v>
      </c>
      <c r="E35" s="36">
        <f t="shared" ref="E35:G35" si="31">E5-E21</f>
        <v>742194</v>
      </c>
      <c r="F35" s="36">
        <f t="shared" si="31"/>
        <v>806150</v>
      </c>
      <c r="G35" s="36">
        <f t="shared" si="31"/>
        <v>2655187</v>
      </c>
      <c r="H35" s="8">
        <f t="shared" si="2"/>
        <v>538.71516858263976</v>
      </c>
      <c r="I35" s="42"/>
    </row>
    <row r="36" spans="1:9" x14ac:dyDescent="0.25">
      <c r="A36" s="2"/>
      <c r="B36" s="2"/>
      <c r="C36" s="11" t="s">
        <v>24</v>
      </c>
      <c r="D36" s="36">
        <f>D37-D41</f>
        <v>-88052</v>
      </c>
      <c r="E36" s="36">
        <f t="shared" ref="E36:G36" si="32">E37-E41</f>
        <v>-169127</v>
      </c>
      <c r="F36" s="36">
        <f t="shared" si="32"/>
        <v>-289497</v>
      </c>
      <c r="G36" s="36">
        <f t="shared" si="32"/>
        <v>-2239654</v>
      </c>
      <c r="H36" s="8">
        <f t="shared" si="2"/>
        <v>2543.5583518829785</v>
      </c>
      <c r="I36" s="42"/>
    </row>
    <row r="37" spans="1:9" x14ac:dyDescent="0.25">
      <c r="A37" s="65">
        <v>81</v>
      </c>
      <c r="B37" s="9">
        <v>810000</v>
      </c>
      <c r="C37" s="11" t="s">
        <v>25</v>
      </c>
      <c r="D37" s="36">
        <f>D38+D39+D40</f>
        <v>572206</v>
      </c>
      <c r="E37" s="36">
        <f t="shared" ref="E37:G37" si="33">E38+E39+E40</f>
        <v>62517</v>
      </c>
      <c r="F37" s="36">
        <f t="shared" si="33"/>
        <v>62517</v>
      </c>
      <c r="G37" s="36">
        <f t="shared" si="33"/>
        <v>350071</v>
      </c>
      <c r="H37" s="8">
        <f t="shared" si="2"/>
        <v>61.179190711037634</v>
      </c>
      <c r="I37" s="42"/>
    </row>
    <row r="38" spans="1:9" x14ac:dyDescent="0.25">
      <c r="A38" s="2">
        <v>811000</v>
      </c>
      <c r="B38" s="10">
        <v>811000</v>
      </c>
      <c r="C38" s="12" t="s">
        <v>26</v>
      </c>
      <c r="D38" s="114">
        <f>D112</f>
        <v>572206</v>
      </c>
      <c r="E38" s="114">
        <f t="shared" ref="E38:G38" si="34">E112</f>
        <v>62517</v>
      </c>
      <c r="F38" s="114">
        <f t="shared" si="34"/>
        <v>62517</v>
      </c>
      <c r="G38" s="114">
        <f t="shared" si="34"/>
        <v>350071</v>
      </c>
      <c r="H38" s="8">
        <f t="shared" si="2"/>
        <v>61.179190711037634</v>
      </c>
      <c r="I38" s="42"/>
    </row>
    <row r="39" spans="1:9" x14ac:dyDescent="0.25">
      <c r="A39" s="2">
        <v>813000</v>
      </c>
      <c r="B39" s="2">
        <v>813000</v>
      </c>
      <c r="C39" s="12" t="s">
        <v>27</v>
      </c>
      <c r="D39" s="114">
        <f>D115</f>
        <v>0</v>
      </c>
      <c r="E39" s="114">
        <f t="shared" ref="E39:G39" si="35">E115</f>
        <v>0</v>
      </c>
      <c r="F39" s="114">
        <f t="shared" si="35"/>
        <v>0</v>
      </c>
      <c r="G39" s="114">
        <f t="shared" si="35"/>
        <v>0</v>
      </c>
      <c r="H39" s="8" t="e">
        <f t="shared" si="2"/>
        <v>#DIV/0!</v>
      </c>
      <c r="I39" s="42"/>
    </row>
    <row r="40" spans="1:9" x14ac:dyDescent="0.25">
      <c r="A40" s="2">
        <v>816000</v>
      </c>
      <c r="B40" s="2">
        <v>816000</v>
      </c>
      <c r="C40" s="12" t="s">
        <v>28</v>
      </c>
      <c r="D40" s="114">
        <f>D120</f>
        <v>0</v>
      </c>
      <c r="E40" s="114">
        <f t="shared" ref="E40:G40" si="36">E120</f>
        <v>0</v>
      </c>
      <c r="F40" s="114">
        <f t="shared" si="36"/>
        <v>0</v>
      </c>
      <c r="G40" s="114">
        <f t="shared" si="36"/>
        <v>0</v>
      </c>
      <c r="H40" s="8" t="e">
        <f t="shared" si="2"/>
        <v>#DIV/0!</v>
      </c>
      <c r="I40" s="42"/>
    </row>
    <row r="41" spans="1:9" x14ac:dyDescent="0.25">
      <c r="A41" s="65">
        <v>51</v>
      </c>
      <c r="B41" s="9">
        <v>510000</v>
      </c>
      <c r="C41" s="7" t="s">
        <v>30</v>
      </c>
      <c r="D41" s="36">
        <f>D42+D43+D44</f>
        <v>660258</v>
      </c>
      <c r="E41" s="36">
        <f t="shared" ref="E41:G41" si="37">E42+E43+E44</f>
        <v>231644</v>
      </c>
      <c r="F41" s="36">
        <f t="shared" si="37"/>
        <v>352014</v>
      </c>
      <c r="G41" s="36">
        <f t="shared" si="37"/>
        <v>2589725</v>
      </c>
      <c r="H41" s="8">
        <f t="shared" si="2"/>
        <v>392.22924977811704</v>
      </c>
      <c r="I41" s="42"/>
    </row>
    <row r="42" spans="1:9" x14ac:dyDescent="0.25">
      <c r="A42" s="2">
        <v>511000</v>
      </c>
      <c r="B42" s="10">
        <v>511000</v>
      </c>
      <c r="C42" s="12" t="s">
        <v>31</v>
      </c>
      <c r="D42" s="114">
        <f>D179</f>
        <v>648258</v>
      </c>
      <c r="E42" s="114">
        <f t="shared" ref="E42:G42" si="38">E179</f>
        <v>231541</v>
      </c>
      <c r="F42" s="114">
        <f t="shared" si="38"/>
        <v>350414</v>
      </c>
      <c r="G42" s="114">
        <f t="shared" si="38"/>
        <v>2577525</v>
      </c>
      <c r="H42" s="8">
        <f t="shared" si="2"/>
        <v>397.60789685588145</v>
      </c>
      <c r="I42" s="42"/>
    </row>
    <row r="43" spans="1:9" x14ac:dyDescent="0.25">
      <c r="A43" s="2">
        <v>513000</v>
      </c>
      <c r="B43" s="2">
        <v>513000</v>
      </c>
      <c r="C43" s="12" t="s">
        <v>32</v>
      </c>
      <c r="D43" s="114">
        <f>D185</f>
        <v>10000</v>
      </c>
      <c r="E43" s="114">
        <f t="shared" ref="E43:G43" si="39">E185</f>
        <v>0</v>
      </c>
      <c r="F43" s="114">
        <f t="shared" si="39"/>
        <v>0</v>
      </c>
      <c r="G43" s="114">
        <f t="shared" si="39"/>
        <v>10000</v>
      </c>
      <c r="H43" s="8">
        <f t="shared" si="2"/>
        <v>100</v>
      </c>
      <c r="I43" s="42"/>
    </row>
    <row r="44" spans="1:9" x14ac:dyDescent="0.25">
      <c r="A44" s="2">
        <v>516000</v>
      </c>
      <c r="B44" s="2">
        <v>516000</v>
      </c>
      <c r="C44" s="12" t="s">
        <v>33</v>
      </c>
      <c r="D44" s="114">
        <f>D187</f>
        <v>2000</v>
      </c>
      <c r="E44" s="114">
        <f t="shared" ref="E44:G44" si="40">E187</f>
        <v>103</v>
      </c>
      <c r="F44" s="114">
        <f t="shared" si="40"/>
        <v>1600</v>
      </c>
      <c r="G44" s="114">
        <f t="shared" si="40"/>
        <v>2200</v>
      </c>
      <c r="H44" s="8">
        <f t="shared" si="2"/>
        <v>110.00000000000001</v>
      </c>
      <c r="I44" s="42"/>
    </row>
    <row r="45" spans="1:9" x14ac:dyDescent="0.25">
      <c r="A45" s="2"/>
      <c r="B45" s="2"/>
      <c r="C45" s="7" t="s">
        <v>35</v>
      </c>
      <c r="D45" s="114">
        <f>D35+D36</f>
        <v>404822</v>
      </c>
      <c r="E45" s="114">
        <f t="shared" ref="E45:G45" si="41">E35+E36</f>
        <v>573067</v>
      </c>
      <c r="F45" s="114">
        <f t="shared" si="41"/>
        <v>516653</v>
      </c>
      <c r="G45" s="114">
        <f t="shared" si="41"/>
        <v>415533</v>
      </c>
      <c r="H45" s="8">
        <f t="shared" si="2"/>
        <v>102.64585422729002</v>
      </c>
      <c r="I45" s="42"/>
    </row>
    <row r="46" spans="1:9" x14ac:dyDescent="0.25">
      <c r="A46" s="2"/>
      <c r="B46" s="2"/>
      <c r="C46" s="7" t="s">
        <v>36</v>
      </c>
      <c r="D46" s="36">
        <f>D47+D52+D57+D64</f>
        <v>-404822</v>
      </c>
      <c r="E46" s="36">
        <f t="shared" ref="E46:G46" si="42">E47+E52+E57+E64</f>
        <v>-338518</v>
      </c>
      <c r="F46" s="36">
        <f t="shared" si="42"/>
        <v>-499463</v>
      </c>
      <c r="G46" s="36">
        <f t="shared" si="42"/>
        <v>-415533</v>
      </c>
      <c r="H46" s="8">
        <f t="shared" si="2"/>
        <v>102.64585422729002</v>
      </c>
      <c r="I46" s="42"/>
    </row>
    <row r="47" spans="1:9" x14ac:dyDescent="0.25">
      <c r="A47" s="2"/>
      <c r="B47" s="2"/>
      <c r="C47" s="7" t="s">
        <v>131</v>
      </c>
      <c r="D47" s="36">
        <f>D48-D50</f>
        <v>0</v>
      </c>
      <c r="E47" s="36">
        <f t="shared" ref="E47:G47" si="43">E48-E50</f>
        <v>5</v>
      </c>
      <c r="F47" s="36">
        <f t="shared" si="43"/>
        <v>5</v>
      </c>
      <c r="G47" s="36">
        <f t="shared" si="43"/>
        <v>0</v>
      </c>
      <c r="H47" s="8" t="e">
        <f t="shared" si="2"/>
        <v>#DIV/0!</v>
      </c>
      <c r="I47" s="42"/>
    </row>
    <row r="48" spans="1:9" x14ac:dyDescent="0.25">
      <c r="A48" s="65">
        <v>91</v>
      </c>
      <c r="B48" s="9">
        <v>910000</v>
      </c>
      <c r="C48" s="7" t="s">
        <v>37</v>
      </c>
      <c r="D48" s="36">
        <f>D49</f>
        <v>0</v>
      </c>
      <c r="E48" s="36">
        <f t="shared" ref="E48:G48" si="44">E49</f>
        <v>5</v>
      </c>
      <c r="F48" s="36">
        <f t="shared" si="44"/>
        <v>5</v>
      </c>
      <c r="G48" s="36">
        <f t="shared" si="44"/>
        <v>0</v>
      </c>
      <c r="H48" s="8" t="e">
        <f t="shared" si="2"/>
        <v>#DIV/0!</v>
      </c>
      <c r="I48" s="42"/>
    </row>
    <row r="49" spans="1:9" x14ac:dyDescent="0.25">
      <c r="A49" s="2">
        <v>911000</v>
      </c>
      <c r="B49" s="10">
        <v>911000</v>
      </c>
      <c r="C49" s="2" t="s">
        <v>39</v>
      </c>
      <c r="D49" s="114">
        <f>D502</f>
        <v>0</v>
      </c>
      <c r="E49" s="114">
        <f t="shared" ref="E49:G49" si="45">E502</f>
        <v>5</v>
      </c>
      <c r="F49" s="114">
        <f t="shared" si="45"/>
        <v>5</v>
      </c>
      <c r="G49" s="114">
        <f t="shared" si="45"/>
        <v>0</v>
      </c>
      <c r="H49" s="8" t="e">
        <f t="shared" si="2"/>
        <v>#DIV/0!</v>
      </c>
      <c r="I49" s="42"/>
    </row>
    <row r="50" spans="1:9" x14ac:dyDescent="0.25">
      <c r="A50" s="65">
        <v>61</v>
      </c>
      <c r="B50" s="9">
        <v>610000</v>
      </c>
      <c r="C50" s="11" t="s">
        <v>40</v>
      </c>
      <c r="D50" s="36">
        <f>D51</f>
        <v>0</v>
      </c>
      <c r="E50" s="36">
        <f t="shared" ref="E50:G50" si="46">E51</f>
        <v>0</v>
      </c>
      <c r="F50" s="36">
        <f t="shared" si="46"/>
        <v>0</v>
      </c>
      <c r="G50" s="36">
        <f t="shared" si="46"/>
        <v>0</v>
      </c>
      <c r="H50" s="8" t="e">
        <f t="shared" si="2"/>
        <v>#DIV/0!</v>
      </c>
      <c r="I50" s="42"/>
    </row>
    <row r="51" spans="1:9" x14ac:dyDescent="0.25">
      <c r="A51" s="2">
        <v>611000</v>
      </c>
      <c r="B51" s="10">
        <v>611000</v>
      </c>
      <c r="C51" s="12" t="s">
        <v>41</v>
      </c>
      <c r="D51" s="114">
        <f>D508</f>
        <v>0</v>
      </c>
      <c r="E51" s="114">
        <f t="shared" ref="E51:G51" si="47">E508</f>
        <v>0</v>
      </c>
      <c r="F51" s="114">
        <f t="shared" si="47"/>
        <v>0</v>
      </c>
      <c r="G51" s="114">
        <f t="shared" si="47"/>
        <v>0</v>
      </c>
      <c r="H51" s="8" t="e">
        <f t="shared" si="2"/>
        <v>#DIV/0!</v>
      </c>
      <c r="I51" s="42"/>
    </row>
    <row r="52" spans="1:9" x14ac:dyDescent="0.25">
      <c r="A52" s="2"/>
      <c r="B52" s="2"/>
      <c r="C52" s="11" t="s">
        <v>42</v>
      </c>
      <c r="D52" s="36">
        <f>D53-D55</f>
        <v>-404822</v>
      </c>
      <c r="E52" s="36">
        <f t="shared" ref="E52:G52" si="48">E53-E55</f>
        <v>-338523</v>
      </c>
      <c r="F52" s="36">
        <f t="shared" si="48"/>
        <v>-499468</v>
      </c>
      <c r="G52" s="36">
        <f t="shared" si="48"/>
        <v>-415533</v>
      </c>
      <c r="H52" s="8">
        <f t="shared" si="2"/>
        <v>102.64585422729002</v>
      </c>
      <c r="I52" s="42"/>
    </row>
    <row r="53" spans="1:9" x14ac:dyDescent="0.25">
      <c r="A53" s="65">
        <v>92</v>
      </c>
      <c r="B53" s="9">
        <v>920000</v>
      </c>
      <c r="C53" s="7" t="s">
        <v>189</v>
      </c>
      <c r="D53" s="36">
        <f>D54</f>
        <v>0</v>
      </c>
      <c r="E53" s="36">
        <f t="shared" ref="E53:G53" si="49">E54</f>
        <v>0</v>
      </c>
      <c r="F53" s="36">
        <f t="shared" si="49"/>
        <v>0</v>
      </c>
      <c r="G53" s="36">
        <f t="shared" si="49"/>
        <v>0</v>
      </c>
      <c r="H53" s="8" t="e">
        <f t="shared" si="2"/>
        <v>#DIV/0!</v>
      </c>
      <c r="I53" s="42"/>
    </row>
    <row r="54" spans="1:9" x14ac:dyDescent="0.25">
      <c r="A54" s="2">
        <v>921000</v>
      </c>
      <c r="B54" s="10">
        <v>921000</v>
      </c>
      <c r="C54" s="2" t="s">
        <v>109</v>
      </c>
      <c r="D54" s="114">
        <f>D513</f>
        <v>0</v>
      </c>
      <c r="E54" s="114">
        <f t="shared" ref="E54:G54" si="50">E513</f>
        <v>0</v>
      </c>
      <c r="F54" s="114">
        <f t="shared" si="50"/>
        <v>0</v>
      </c>
      <c r="G54" s="114">
        <f t="shared" si="50"/>
        <v>0</v>
      </c>
      <c r="H54" s="8" t="e">
        <f t="shared" si="2"/>
        <v>#DIV/0!</v>
      </c>
      <c r="I54" s="42"/>
    </row>
    <row r="55" spans="1:9" x14ac:dyDescent="0.25">
      <c r="A55" s="65">
        <v>62</v>
      </c>
      <c r="B55" s="9">
        <v>620000</v>
      </c>
      <c r="C55" s="7" t="s">
        <v>43</v>
      </c>
      <c r="D55" s="36">
        <f>D56</f>
        <v>404822</v>
      </c>
      <c r="E55" s="36">
        <f t="shared" ref="E55:G55" si="51">E56</f>
        <v>338523</v>
      </c>
      <c r="F55" s="36">
        <f t="shared" si="51"/>
        <v>499468</v>
      </c>
      <c r="G55" s="36">
        <f t="shared" si="51"/>
        <v>415533</v>
      </c>
      <c r="H55" s="8">
        <f t="shared" si="2"/>
        <v>102.64585422729002</v>
      </c>
      <c r="I55" s="42"/>
    </row>
    <row r="56" spans="1:9" x14ac:dyDescent="0.25">
      <c r="A56" s="2">
        <v>621000</v>
      </c>
      <c r="B56" s="10">
        <v>621000</v>
      </c>
      <c r="C56" s="2" t="s">
        <v>44</v>
      </c>
      <c r="D56" s="114">
        <f>D517</f>
        <v>404822</v>
      </c>
      <c r="E56" s="114">
        <f t="shared" ref="E56:G56" si="52">E517</f>
        <v>338523</v>
      </c>
      <c r="F56" s="114">
        <f t="shared" si="52"/>
        <v>499468</v>
      </c>
      <c r="G56" s="114">
        <f t="shared" si="52"/>
        <v>415533</v>
      </c>
      <c r="H56" s="8">
        <f t="shared" si="2"/>
        <v>102.64585422729002</v>
      </c>
      <c r="I56" s="42"/>
    </row>
    <row r="57" spans="1:9" x14ac:dyDescent="0.25">
      <c r="A57" s="2"/>
      <c r="B57" s="10"/>
      <c r="C57" s="62" t="s">
        <v>198</v>
      </c>
      <c r="D57" s="114">
        <f>D58-D61</f>
        <v>0</v>
      </c>
      <c r="E57" s="114">
        <f t="shared" ref="E57:G57" si="53">E58-E61</f>
        <v>0</v>
      </c>
      <c r="F57" s="114">
        <f t="shared" si="53"/>
        <v>0</v>
      </c>
      <c r="G57" s="114">
        <f t="shared" si="53"/>
        <v>0</v>
      </c>
      <c r="H57" s="8" t="e">
        <f t="shared" si="2"/>
        <v>#DIV/0!</v>
      </c>
      <c r="I57" s="42"/>
    </row>
    <row r="58" spans="1:9" x14ac:dyDescent="0.25">
      <c r="A58" s="65">
        <v>93</v>
      </c>
      <c r="B58" s="9"/>
      <c r="C58" s="11" t="s">
        <v>199</v>
      </c>
      <c r="D58" s="36">
        <f>D59+D60</f>
        <v>100000</v>
      </c>
      <c r="E58" s="36">
        <f t="shared" ref="E58:G58" si="54">E59+E60</f>
        <v>0</v>
      </c>
      <c r="F58" s="36">
        <f t="shared" si="54"/>
        <v>0</v>
      </c>
      <c r="G58" s="36">
        <f t="shared" si="54"/>
        <v>227588</v>
      </c>
      <c r="H58" s="8">
        <f t="shared" si="2"/>
        <v>227.58799999999999</v>
      </c>
      <c r="I58" s="42"/>
    </row>
    <row r="59" spans="1:9" x14ac:dyDescent="0.25">
      <c r="A59" s="59">
        <v>931000</v>
      </c>
      <c r="B59" s="10">
        <v>817000</v>
      </c>
      <c r="C59" s="126" t="s">
        <v>187</v>
      </c>
      <c r="D59" s="114">
        <f>D522</f>
        <v>100000</v>
      </c>
      <c r="E59" s="114">
        <f t="shared" ref="E59:G59" si="55">E522</f>
        <v>0</v>
      </c>
      <c r="F59" s="114">
        <f t="shared" si="55"/>
        <v>0</v>
      </c>
      <c r="G59" s="114">
        <f t="shared" si="55"/>
        <v>208918</v>
      </c>
      <c r="H59" s="8">
        <f t="shared" si="2"/>
        <v>208.91799999999998</v>
      </c>
      <c r="I59" s="42"/>
    </row>
    <row r="60" spans="1:9" x14ac:dyDescent="0.25">
      <c r="A60" s="59">
        <v>938000</v>
      </c>
      <c r="B60" s="10">
        <v>729000</v>
      </c>
      <c r="C60" s="60" t="s">
        <v>202</v>
      </c>
      <c r="D60" s="114">
        <f>D524</f>
        <v>0</v>
      </c>
      <c r="E60" s="114">
        <f t="shared" ref="E60:G60" si="56">E524</f>
        <v>0</v>
      </c>
      <c r="F60" s="114">
        <f t="shared" si="56"/>
        <v>0</v>
      </c>
      <c r="G60" s="114">
        <f t="shared" si="56"/>
        <v>18670</v>
      </c>
      <c r="H60" s="8"/>
      <c r="I60" s="42"/>
    </row>
    <row r="61" spans="1:9" x14ac:dyDescent="0.25">
      <c r="A61" s="65">
        <v>63</v>
      </c>
      <c r="B61" s="10"/>
      <c r="C61" s="113" t="s">
        <v>200</v>
      </c>
      <c r="D61" s="114">
        <f>D62+D63</f>
        <v>100000</v>
      </c>
      <c r="E61" s="114">
        <f t="shared" ref="E61:G61" si="57">E62+E63</f>
        <v>0</v>
      </c>
      <c r="F61" s="114">
        <f t="shared" si="57"/>
        <v>0</v>
      </c>
      <c r="G61" s="114">
        <f t="shared" si="57"/>
        <v>227588</v>
      </c>
      <c r="H61" s="8">
        <f t="shared" si="2"/>
        <v>227.58799999999999</v>
      </c>
      <c r="I61" s="42"/>
    </row>
    <row r="62" spans="1:9" x14ac:dyDescent="0.25">
      <c r="A62" s="59">
        <v>631000</v>
      </c>
      <c r="B62" s="10">
        <v>517000</v>
      </c>
      <c r="C62" s="126" t="s">
        <v>197</v>
      </c>
      <c r="D62" s="114">
        <f>D527</f>
        <v>100000</v>
      </c>
      <c r="E62" s="114">
        <f t="shared" ref="E62:G62" si="58">E527</f>
        <v>0</v>
      </c>
      <c r="F62" s="114">
        <f t="shared" si="58"/>
        <v>0</v>
      </c>
      <c r="G62" s="114">
        <f t="shared" si="58"/>
        <v>208918</v>
      </c>
      <c r="H62" s="8">
        <f t="shared" si="2"/>
        <v>208.91799999999998</v>
      </c>
      <c r="I62" s="42"/>
    </row>
    <row r="63" spans="1:9" x14ac:dyDescent="0.25">
      <c r="A63" s="59">
        <v>638000</v>
      </c>
      <c r="B63" s="10">
        <v>411100</v>
      </c>
      <c r="C63" s="126" t="s">
        <v>201</v>
      </c>
      <c r="D63" s="114">
        <f>D529</f>
        <v>0</v>
      </c>
      <c r="E63" s="114">
        <f t="shared" ref="E63:G63" si="59">E529</f>
        <v>0</v>
      </c>
      <c r="F63" s="114">
        <f t="shared" si="59"/>
        <v>0</v>
      </c>
      <c r="G63" s="114">
        <f t="shared" si="59"/>
        <v>18670</v>
      </c>
      <c r="H63" s="8" t="e">
        <f t="shared" si="2"/>
        <v>#DIV/0!</v>
      </c>
      <c r="I63" s="42"/>
    </row>
    <row r="64" spans="1:9" x14ac:dyDescent="0.25">
      <c r="A64" s="62"/>
      <c r="B64" s="13" t="s">
        <v>38</v>
      </c>
      <c r="C64" s="11" t="s">
        <v>45</v>
      </c>
      <c r="D64" s="94">
        <v>0</v>
      </c>
      <c r="E64" s="79">
        <v>0</v>
      </c>
      <c r="F64" s="79">
        <v>0</v>
      </c>
      <c r="G64" s="41"/>
      <c r="H64" s="8" t="e">
        <f t="shared" si="2"/>
        <v>#DIV/0!</v>
      </c>
      <c r="I64" s="42"/>
    </row>
    <row r="65" spans="1:9" x14ac:dyDescent="0.25">
      <c r="A65" s="2"/>
      <c r="B65" s="2"/>
      <c r="C65" s="11" t="s">
        <v>46</v>
      </c>
      <c r="D65" s="36">
        <f>D45+D46</f>
        <v>0</v>
      </c>
      <c r="E65" s="36">
        <f t="shared" ref="E65:G65" si="60">E45+E46</f>
        <v>234549</v>
      </c>
      <c r="F65" s="36">
        <f t="shared" si="60"/>
        <v>17190</v>
      </c>
      <c r="G65" s="36">
        <f t="shared" si="60"/>
        <v>0</v>
      </c>
      <c r="H65" s="8" t="e">
        <f t="shared" si="2"/>
        <v>#DIV/0!</v>
      </c>
      <c r="I65" s="42"/>
    </row>
    <row r="66" spans="1:9" x14ac:dyDescent="0.25">
      <c r="A66" s="31"/>
      <c r="B66" s="98"/>
      <c r="C66" s="14"/>
      <c r="D66" s="32"/>
      <c r="E66" s="32"/>
      <c r="F66" s="32"/>
      <c r="G66" s="32"/>
      <c r="H66" s="32"/>
      <c r="I66" s="42"/>
    </row>
    <row r="67" spans="1:9" x14ac:dyDescent="0.25">
      <c r="B67" s="16" t="s">
        <v>120</v>
      </c>
      <c r="C67" s="17" t="s">
        <v>283</v>
      </c>
      <c r="D67" s="15"/>
      <c r="E67" s="80"/>
      <c r="F67" s="80"/>
      <c r="G67" s="42"/>
      <c r="H67" s="32"/>
      <c r="I67" s="42"/>
    </row>
    <row r="68" spans="1:9" x14ac:dyDescent="0.25">
      <c r="A68" s="112" t="s">
        <v>176</v>
      </c>
      <c r="B68" s="18" t="s">
        <v>117</v>
      </c>
      <c r="C68" s="19" t="s">
        <v>121</v>
      </c>
      <c r="D68" s="35" t="s">
        <v>135</v>
      </c>
      <c r="E68" s="81" t="s">
        <v>132</v>
      </c>
      <c r="F68" s="81" t="s">
        <v>134</v>
      </c>
      <c r="G68" s="19" t="s">
        <v>135</v>
      </c>
      <c r="H68" s="19" t="s">
        <v>136</v>
      </c>
      <c r="I68" s="42"/>
    </row>
    <row r="69" spans="1:9" x14ac:dyDescent="0.25">
      <c r="A69" s="5" t="s">
        <v>178</v>
      </c>
      <c r="B69" s="21" t="s">
        <v>118</v>
      </c>
      <c r="C69" s="22"/>
      <c r="D69" s="43">
        <v>2016</v>
      </c>
      <c r="E69" s="82" t="s">
        <v>133</v>
      </c>
      <c r="F69" s="82">
        <v>2016</v>
      </c>
      <c r="G69" s="45">
        <v>2017</v>
      </c>
      <c r="H69" s="46" t="s">
        <v>137</v>
      </c>
      <c r="I69" s="42"/>
    </row>
    <row r="70" spans="1:9" x14ac:dyDescent="0.25">
      <c r="A70" s="2"/>
      <c r="B70" s="6">
        <v>1</v>
      </c>
      <c r="C70" s="24">
        <v>2</v>
      </c>
      <c r="D70" s="39">
        <v>3</v>
      </c>
      <c r="E70" s="83">
        <v>4</v>
      </c>
      <c r="F70" s="83">
        <v>5</v>
      </c>
      <c r="G70" s="47">
        <v>6</v>
      </c>
      <c r="H70" s="48">
        <v>7</v>
      </c>
      <c r="I70" s="42"/>
    </row>
    <row r="71" spans="1:9" x14ac:dyDescent="0.25">
      <c r="A71" s="2"/>
      <c r="B71" s="26" t="s">
        <v>47</v>
      </c>
      <c r="C71" s="27"/>
      <c r="D71" s="36">
        <f>D72+D88+D101+D104</f>
        <v>4610156</v>
      </c>
      <c r="E71" s="36">
        <f t="shared" ref="E71:G71" si="61">E72+E88+E101+E104</f>
        <v>3574631</v>
      </c>
      <c r="F71" s="36">
        <f t="shared" si="61"/>
        <v>4597442</v>
      </c>
      <c r="G71" s="36">
        <f t="shared" si="61"/>
        <v>6865356</v>
      </c>
      <c r="H71" s="8">
        <f>G71/D71*100</f>
        <v>148.91808433380561</v>
      </c>
      <c r="I71" s="42"/>
    </row>
    <row r="72" spans="1:9" x14ac:dyDescent="0.25">
      <c r="A72" s="65">
        <v>71</v>
      </c>
      <c r="B72" s="9">
        <v>710000</v>
      </c>
      <c r="C72" s="7" t="s">
        <v>48</v>
      </c>
      <c r="D72" s="36">
        <f>D73+D75+D80+D84+D86</f>
        <v>3130300</v>
      </c>
      <c r="E72" s="36">
        <f t="shared" ref="E72:G72" si="62">E73+E75+E80+E84+E86</f>
        <v>2507844</v>
      </c>
      <c r="F72" s="36">
        <f t="shared" si="62"/>
        <v>3380568</v>
      </c>
      <c r="G72" s="36">
        <f t="shared" si="62"/>
        <v>3225500</v>
      </c>
      <c r="H72" s="8">
        <f t="shared" ref="H72:H122" si="63">G72/D72*100</f>
        <v>103.0412420534773</v>
      </c>
      <c r="I72" s="42"/>
    </row>
    <row r="73" spans="1:9" x14ac:dyDescent="0.25">
      <c r="A73" s="65">
        <v>713000</v>
      </c>
      <c r="B73" s="9">
        <v>713000</v>
      </c>
      <c r="C73" s="7" t="s">
        <v>2</v>
      </c>
      <c r="D73" s="36">
        <f>D74</f>
        <v>261000</v>
      </c>
      <c r="E73" s="36">
        <f t="shared" ref="E73:G73" si="64">E74</f>
        <v>207253</v>
      </c>
      <c r="F73" s="36">
        <f t="shared" si="64"/>
        <v>270000</v>
      </c>
      <c r="G73" s="36">
        <f t="shared" si="64"/>
        <v>270000</v>
      </c>
      <c r="H73" s="8">
        <f t="shared" si="63"/>
        <v>103.44827586206897</v>
      </c>
      <c r="I73" s="42"/>
    </row>
    <row r="74" spans="1:9" x14ac:dyDescent="0.25">
      <c r="A74" s="2">
        <v>713100</v>
      </c>
      <c r="B74" s="10">
        <v>713100</v>
      </c>
      <c r="C74" s="2" t="s">
        <v>2</v>
      </c>
      <c r="D74" s="37">
        <v>261000</v>
      </c>
      <c r="E74" s="79">
        <v>207253</v>
      </c>
      <c r="F74" s="79">
        <v>270000</v>
      </c>
      <c r="G74" s="79">
        <v>270000</v>
      </c>
      <c r="H74" s="8">
        <f t="shared" si="63"/>
        <v>103.44827586206897</v>
      </c>
      <c r="I74" s="42"/>
    </row>
    <row r="75" spans="1:9" x14ac:dyDescent="0.25">
      <c r="A75" s="65">
        <v>714000</v>
      </c>
      <c r="B75" s="9">
        <v>714000</v>
      </c>
      <c r="C75" s="7" t="s">
        <v>3</v>
      </c>
      <c r="D75" s="36">
        <f>D76+D77+D78+D79</f>
        <v>29000</v>
      </c>
      <c r="E75" s="36">
        <f t="shared" ref="E75:G75" si="65">E76+E77+E78+E79</f>
        <v>21236</v>
      </c>
      <c r="F75" s="36">
        <f t="shared" si="65"/>
        <v>28000</v>
      </c>
      <c r="G75" s="36">
        <f t="shared" si="65"/>
        <v>28000</v>
      </c>
      <c r="H75" s="8">
        <f t="shared" si="63"/>
        <v>96.551724137931032</v>
      </c>
      <c r="I75" s="42"/>
    </row>
    <row r="76" spans="1:9" x14ac:dyDescent="0.25">
      <c r="A76" s="2">
        <v>714100</v>
      </c>
      <c r="B76" s="10">
        <v>714100</v>
      </c>
      <c r="C76" s="2" t="s">
        <v>3</v>
      </c>
      <c r="D76" s="37">
        <v>28000</v>
      </c>
      <c r="E76" s="79">
        <v>21236</v>
      </c>
      <c r="F76" s="79">
        <v>28000</v>
      </c>
      <c r="G76" s="79">
        <v>28000</v>
      </c>
      <c r="H76" s="8">
        <f t="shared" si="63"/>
        <v>100</v>
      </c>
      <c r="I76" s="42"/>
    </row>
    <row r="77" spans="1:9" x14ac:dyDescent="0.25">
      <c r="A77" s="2">
        <v>714200</v>
      </c>
      <c r="B77" s="10">
        <v>714200</v>
      </c>
      <c r="C77" s="2" t="s">
        <v>49</v>
      </c>
      <c r="D77" s="37">
        <v>0</v>
      </c>
      <c r="E77" s="79">
        <v>0</v>
      </c>
      <c r="F77" s="79">
        <v>0</v>
      </c>
      <c r="G77" s="79"/>
      <c r="H77" s="8" t="e">
        <f t="shared" si="63"/>
        <v>#DIV/0!</v>
      </c>
      <c r="I77" s="42"/>
    </row>
    <row r="78" spans="1:9" x14ac:dyDescent="0.25">
      <c r="A78" s="2">
        <v>714300</v>
      </c>
      <c r="B78" s="10">
        <v>714300</v>
      </c>
      <c r="C78" s="2" t="s">
        <v>50</v>
      </c>
      <c r="D78" s="37">
        <v>1000</v>
      </c>
      <c r="E78" s="79">
        <v>0</v>
      </c>
      <c r="F78" s="79">
        <v>0</v>
      </c>
      <c r="G78" s="79"/>
      <c r="H78" s="8">
        <f t="shared" si="63"/>
        <v>0</v>
      </c>
      <c r="I78" s="42"/>
    </row>
    <row r="79" spans="1:9" x14ac:dyDescent="0.25">
      <c r="A79" s="2">
        <v>714900</v>
      </c>
      <c r="B79" s="10">
        <v>714900</v>
      </c>
      <c r="C79" s="2" t="s">
        <v>51</v>
      </c>
      <c r="D79" s="37"/>
      <c r="E79" s="79"/>
      <c r="F79" s="79"/>
      <c r="G79" s="79"/>
      <c r="H79" s="8" t="e">
        <f t="shared" si="63"/>
        <v>#DIV/0!</v>
      </c>
      <c r="I79" s="42"/>
    </row>
    <row r="80" spans="1:9" x14ac:dyDescent="0.25">
      <c r="A80" s="65">
        <v>715000</v>
      </c>
      <c r="B80" s="9">
        <v>715000</v>
      </c>
      <c r="C80" s="7" t="s">
        <v>4</v>
      </c>
      <c r="D80" s="36">
        <f>D81+D82+D83</f>
        <v>300</v>
      </c>
      <c r="E80" s="36">
        <f t="shared" ref="E80:G80" si="66">E81+E82+E83</f>
        <v>2043</v>
      </c>
      <c r="F80" s="36">
        <f t="shared" si="66"/>
        <v>2568</v>
      </c>
      <c r="G80" s="36">
        <f t="shared" si="66"/>
        <v>2500</v>
      </c>
      <c r="H80" s="8">
        <f t="shared" si="63"/>
        <v>833.33333333333337</v>
      </c>
      <c r="I80" s="42"/>
    </row>
    <row r="81" spans="1:9" x14ac:dyDescent="0.25">
      <c r="A81" s="2">
        <v>715100</v>
      </c>
      <c r="B81" s="10">
        <v>715100</v>
      </c>
      <c r="C81" s="2" t="s">
        <v>172</v>
      </c>
      <c r="D81" s="37">
        <v>300</v>
      </c>
      <c r="E81" s="79">
        <v>1975</v>
      </c>
      <c r="F81" s="79">
        <v>2500</v>
      </c>
      <c r="G81" s="79">
        <v>2500</v>
      </c>
      <c r="H81" s="8">
        <f t="shared" si="63"/>
        <v>833.33333333333337</v>
      </c>
      <c r="I81" s="42"/>
    </row>
    <row r="82" spans="1:9" x14ac:dyDescent="0.25">
      <c r="A82" s="2">
        <v>715200</v>
      </c>
      <c r="B82" s="10">
        <v>715200</v>
      </c>
      <c r="C82" s="2" t="s">
        <v>173</v>
      </c>
      <c r="D82" s="37">
        <v>0</v>
      </c>
      <c r="E82" s="86">
        <v>0</v>
      </c>
      <c r="F82" s="86">
        <v>0</v>
      </c>
      <c r="G82" s="61"/>
      <c r="H82" s="8" t="e">
        <f t="shared" si="63"/>
        <v>#DIV/0!</v>
      </c>
      <c r="I82" s="42"/>
    </row>
    <row r="83" spans="1:9" x14ac:dyDescent="0.25">
      <c r="A83" s="2">
        <v>715300</v>
      </c>
      <c r="B83" s="10">
        <v>715300</v>
      </c>
      <c r="C83" s="2" t="s">
        <v>174</v>
      </c>
      <c r="D83" s="37">
        <v>0</v>
      </c>
      <c r="E83" s="86">
        <v>68</v>
      </c>
      <c r="F83" s="86">
        <v>68</v>
      </c>
      <c r="G83" s="61"/>
      <c r="H83" s="8" t="e">
        <f t="shared" si="63"/>
        <v>#DIV/0!</v>
      </c>
      <c r="I83" s="42"/>
    </row>
    <row r="84" spans="1:9" x14ac:dyDescent="0.25">
      <c r="A84" s="65">
        <v>717000</v>
      </c>
      <c r="B84" s="9">
        <v>717000</v>
      </c>
      <c r="C84" s="7" t="s">
        <v>185</v>
      </c>
      <c r="D84" s="36">
        <f>D85</f>
        <v>2840000</v>
      </c>
      <c r="E84" s="36">
        <f t="shared" ref="E84:G84" si="67">E85</f>
        <v>2277312</v>
      </c>
      <c r="F84" s="36">
        <f t="shared" si="67"/>
        <v>3080000</v>
      </c>
      <c r="G84" s="36">
        <f t="shared" si="67"/>
        <v>2925000</v>
      </c>
      <c r="H84" s="8">
        <f t="shared" si="63"/>
        <v>102.99295774647888</v>
      </c>
      <c r="I84" s="42"/>
    </row>
    <row r="85" spans="1:9" x14ac:dyDescent="0.25">
      <c r="A85" s="2">
        <v>717100</v>
      </c>
      <c r="B85" s="10">
        <v>717100</v>
      </c>
      <c r="C85" s="2" t="s">
        <v>186</v>
      </c>
      <c r="D85" s="37">
        <v>2840000</v>
      </c>
      <c r="E85" s="79">
        <v>2277312</v>
      </c>
      <c r="F85" s="79">
        <v>3080000</v>
      </c>
      <c r="G85" s="79">
        <v>2925000</v>
      </c>
      <c r="H85" s="8">
        <f t="shared" si="63"/>
        <v>102.99295774647888</v>
      </c>
      <c r="I85" s="42"/>
    </row>
    <row r="86" spans="1:9" x14ac:dyDescent="0.25">
      <c r="A86" s="65">
        <v>719000</v>
      </c>
      <c r="B86" s="9">
        <v>719000</v>
      </c>
      <c r="C86" s="7" t="s">
        <v>6</v>
      </c>
      <c r="D86" s="36">
        <f>D87</f>
        <v>0</v>
      </c>
      <c r="E86" s="36">
        <f t="shared" ref="E86:G86" si="68">E87</f>
        <v>0</v>
      </c>
      <c r="F86" s="36">
        <f t="shared" si="68"/>
        <v>0</v>
      </c>
      <c r="G86" s="36">
        <f t="shared" si="68"/>
        <v>0</v>
      </c>
      <c r="H86" s="8" t="e">
        <f t="shared" si="63"/>
        <v>#DIV/0!</v>
      </c>
      <c r="I86" s="42"/>
    </row>
    <row r="87" spans="1:9" x14ac:dyDescent="0.25">
      <c r="A87" s="2">
        <v>719100</v>
      </c>
      <c r="B87" s="10">
        <v>719100</v>
      </c>
      <c r="C87" s="2" t="s">
        <v>6</v>
      </c>
      <c r="D87" s="37">
        <v>0</v>
      </c>
      <c r="E87" s="79">
        <v>0</v>
      </c>
      <c r="F87" s="79">
        <v>0</v>
      </c>
      <c r="G87" s="41"/>
      <c r="H87" s="8" t="e">
        <f t="shared" si="63"/>
        <v>#DIV/0!</v>
      </c>
      <c r="I87" s="42"/>
    </row>
    <row r="88" spans="1:9" x14ac:dyDescent="0.25">
      <c r="A88" s="65">
        <v>72</v>
      </c>
      <c r="B88" s="9">
        <v>720000</v>
      </c>
      <c r="C88" s="7" t="s">
        <v>52</v>
      </c>
      <c r="D88" s="36">
        <f>D89+D92+D97+D99</f>
        <v>1188711</v>
      </c>
      <c r="E88" s="36">
        <f t="shared" ref="E88:G88" si="69">E89+E92+E97+E99</f>
        <v>831689</v>
      </c>
      <c r="F88" s="36">
        <f t="shared" si="69"/>
        <v>885012</v>
      </c>
      <c r="G88" s="36">
        <f t="shared" si="69"/>
        <v>2275929</v>
      </c>
      <c r="H88" s="8">
        <f t="shared" si="63"/>
        <v>191.4619280884925</v>
      </c>
      <c r="I88" s="42"/>
    </row>
    <row r="89" spans="1:9" x14ac:dyDescent="0.25">
      <c r="A89" s="65">
        <v>721000</v>
      </c>
      <c r="B89" s="9">
        <v>721000</v>
      </c>
      <c r="C89" s="7" t="s">
        <v>8</v>
      </c>
      <c r="D89" s="36">
        <f>D90+D91</f>
        <v>10110</v>
      </c>
      <c r="E89" s="36">
        <f t="shared" ref="E89:G89" si="70">E90+E91</f>
        <v>12915</v>
      </c>
      <c r="F89" s="36">
        <f t="shared" si="70"/>
        <v>15386</v>
      </c>
      <c r="G89" s="36">
        <f t="shared" si="70"/>
        <v>15386</v>
      </c>
      <c r="H89" s="8">
        <f t="shared" si="63"/>
        <v>152.18595450049457</v>
      </c>
      <c r="I89" s="42"/>
    </row>
    <row r="90" spans="1:9" x14ac:dyDescent="0.25">
      <c r="A90" s="2">
        <v>721200</v>
      </c>
      <c r="B90" s="10">
        <v>721200</v>
      </c>
      <c r="C90" s="2" t="s">
        <v>53</v>
      </c>
      <c r="D90" s="37">
        <v>10110</v>
      </c>
      <c r="E90" s="79">
        <v>12915</v>
      </c>
      <c r="F90" s="79">
        <v>15386</v>
      </c>
      <c r="G90" s="79">
        <v>15386</v>
      </c>
      <c r="H90" s="8">
        <f t="shared" si="63"/>
        <v>152.18595450049457</v>
      </c>
      <c r="I90" s="42"/>
    </row>
    <row r="91" spans="1:9" x14ac:dyDescent="0.25">
      <c r="A91" s="2">
        <v>721300</v>
      </c>
      <c r="B91" s="10">
        <v>721300</v>
      </c>
      <c r="C91" s="2" t="s">
        <v>54</v>
      </c>
      <c r="D91" s="37"/>
      <c r="E91" s="79"/>
      <c r="F91" s="79"/>
      <c r="G91" s="79"/>
      <c r="H91" s="8" t="e">
        <f t="shared" si="63"/>
        <v>#DIV/0!</v>
      </c>
      <c r="I91" s="42"/>
    </row>
    <row r="92" spans="1:9" x14ac:dyDescent="0.25">
      <c r="A92" s="65">
        <v>722000</v>
      </c>
      <c r="B92" s="9">
        <v>722000</v>
      </c>
      <c r="C92" s="7" t="s">
        <v>9</v>
      </c>
      <c r="D92" s="36">
        <f>D93+D94+D95+D96</f>
        <v>1171101</v>
      </c>
      <c r="E92" s="36">
        <f t="shared" ref="E92:G92" si="71">E93+E94+E95+E96</f>
        <v>805501</v>
      </c>
      <c r="F92" s="36">
        <f t="shared" si="71"/>
        <v>850636</v>
      </c>
      <c r="G92" s="36">
        <f t="shared" si="71"/>
        <v>2254553</v>
      </c>
      <c r="H92" s="8">
        <f t="shared" si="63"/>
        <v>192.51567541996806</v>
      </c>
      <c r="I92" s="42"/>
    </row>
    <row r="93" spans="1:9" x14ac:dyDescent="0.25">
      <c r="A93" s="2">
        <v>722100</v>
      </c>
      <c r="B93" s="10">
        <v>722100</v>
      </c>
      <c r="C93" s="2" t="s">
        <v>55</v>
      </c>
      <c r="D93" s="37">
        <v>40000</v>
      </c>
      <c r="E93" s="79">
        <v>28438</v>
      </c>
      <c r="F93" s="79">
        <v>40000</v>
      </c>
      <c r="G93" s="79">
        <v>40000</v>
      </c>
      <c r="H93" s="8">
        <f t="shared" si="63"/>
        <v>100</v>
      </c>
      <c r="I93" s="42"/>
    </row>
    <row r="94" spans="1:9" x14ac:dyDescent="0.25">
      <c r="A94" s="2">
        <v>722300</v>
      </c>
      <c r="B94" s="10">
        <v>722300</v>
      </c>
      <c r="C94" s="2" t="s">
        <v>56</v>
      </c>
      <c r="D94" s="37">
        <v>100000</v>
      </c>
      <c r="E94" s="79">
        <v>110507</v>
      </c>
      <c r="F94" s="79">
        <v>115000</v>
      </c>
      <c r="G94" s="79">
        <v>115000</v>
      </c>
      <c r="H94" s="8">
        <f t="shared" si="63"/>
        <v>114.99999999999999</v>
      </c>
      <c r="I94" s="42"/>
    </row>
    <row r="95" spans="1:9" x14ac:dyDescent="0.25">
      <c r="A95" s="2">
        <v>722400</v>
      </c>
      <c r="B95" s="10">
        <v>722400</v>
      </c>
      <c r="C95" s="2" t="s">
        <v>57</v>
      </c>
      <c r="D95" s="37">
        <v>966101</v>
      </c>
      <c r="E95" s="79">
        <v>640562</v>
      </c>
      <c r="F95" s="79">
        <v>659010</v>
      </c>
      <c r="G95" s="79">
        <v>2054553</v>
      </c>
      <c r="H95" s="8">
        <f t="shared" si="63"/>
        <v>212.66441086387448</v>
      </c>
      <c r="I95" s="42"/>
    </row>
    <row r="96" spans="1:9" x14ac:dyDescent="0.25">
      <c r="A96" s="2">
        <v>722500</v>
      </c>
      <c r="B96" s="10">
        <v>722500</v>
      </c>
      <c r="C96" s="2" t="s">
        <v>58</v>
      </c>
      <c r="D96" s="37">
        <v>65000</v>
      </c>
      <c r="E96" s="79">
        <v>25994</v>
      </c>
      <c r="F96" s="79">
        <v>36626</v>
      </c>
      <c r="G96" s="79">
        <v>45000</v>
      </c>
      <c r="H96" s="8">
        <f t="shared" si="63"/>
        <v>69.230769230769226</v>
      </c>
      <c r="I96" s="42"/>
    </row>
    <row r="97" spans="1:9" x14ac:dyDescent="0.25">
      <c r="A97" s="65">
        <v>723000</v>
      </c>
      <c r="B97" s="9">
        <v>723000</v>
      </c>
      <c r="C97" s="7" t="s">
        <v>10</v>
      </c>
      <c r="D97" s="36">
        <f>D98</f>
        <v>2500</v>
      </c>
      <c r="E97" s="36">
        <f t="shared" ref="E97:G97" si="72">E98</f>
        <v>990</v>
      </c>
      <c r="F97" s="36">
        <f t="shared" si="72"/>
        <v>990</v>
      </c>
      <c r="G97" s="36">
        <f t="shared" si="72"/>
        <v>990</v>
      </c>
      <c r="H97" s="8">
        <f t="shared" si="63"/>
        <v>39.6</v>
      </c>
      <c r="I97" s="42"/>
    </row>
    <row r="98" spans="1:9" x14ac:dyDescent="0.25">
      <c r="A98" s="2">
        <v>723100</v>
      </c>
      <c r="B98" s="10">
        <v>723100</v>
      </c>
      <c r="C98" s="2" t="s">
        <v>10</v>
      </c>
      <c r="D98" s="37">
        <v>2500</v>
      </c>
      <c r="E98" s="79">
        <v>990</v>
      </c>
      <c r="F98" s="79">
        <v>990</v>
      </c>
      <c r="G98" s="79">
        <v>990</v>
      </c>
      <c r="H98" s="8">
        <f t="shared" si="63"/>
        <v>39.6</v>
      </c>
      <c r="I98" s="42"/>
    </row>
    <row r="99" spans="1:9" x14ac:dyDescent="0.25">
      <c r="A99" s="65">
        <v>729000</v>
      </c>
      <c r="B99" s="9">
        <v>729000</v>
      </c>
      <c r="C99" s="7" t="s">
        <v>11</v>
      </c>
      <c r="D99" s="36">
        <f>D100</f>
        <v>5000</v>
      </c>
      <c r="E99" s="36">
        <f t="shared" ref="E99:G99" si="73">E100</f>
        <v>12283</v>
      </c>
      <c r="F99" s="36">
        <f t="shared" si="73"/>
        <v>18000</v>
      </c>
      <c r="G99" s="36">
        <f t="shared" si="73"/>
        <v>5000</v>
      </c>
      <c r="H99" s="8">
        <f t="shared" si="63"/>
        <v>100</v>
      </c>
      <c r="I99" s="42"/>
    </row>
    <row r="100" spans="1:9" x14ac:dyDescent="0.25">
      <c r="A100" s="2">
        <v>729100</v>
      </c>
      <c r="B100" s="10">
        <v>729100</v>
      </c>
      <c r="C100" s="2" t="s">
        <v>11</v>
      </c>
      <c r="D100" s="37">
        <v>5000</v>
      </c>
      <c r="E100" s="79">
        <v>12283</v>
      </c>
      <c r="F100" s="79">
        <v>18000</v>
      </c>
      <c r="G100" s="79">
        <v>5000</v>
      </c>
      <c r="H100" s="8">
        <f t="shared" si="63"/>
        <v>100</v>
      </c>
      <c r="I100" s="42"/>
    </row>
    <row r="101" spans="1:9" x14ac:dyDescent="0.25">
      <c r="A101" s="65">
        <v>73</v>
      </c>
      <c r="B101" s="9">
        <v>730000</v>
      </c>
      <c r="C101" s="7" t="s">
        <v>59</v>
      </c>
      <c r="D101" s="36">
        <f>D102</f>
        <v>0</v>
      </c>
      <c r="E101" s="36">
        <f t="shared" ref="E101:G102" si="74">E102</f>
        <v>7000</v>
      </c>
      <c r="F101" s="36">
        <f t="shared" si="74"/>
        <v>37000</v>
      </c>
      <c r="G101" s="36">
        <f t="shared" si="74"/>
        <v>0</v>
      </c>
      <c r="H101" s="8" t="e">
        <f t="shared" si="63"/>
        <v>#DIV/0!</v>
      </c>
      <c r="I101" s="42"/>
    </row>
    <row r="102" spans="1:9" x14ac:dyDescent="0.25">
      <c r="A102" s="65">
        <v>731000</v>
      </c>
      <c r="B102" s="9">
        <v>731000</v>
      </c>
      <c r="C102" s="7" t="s">
        <v>12</v>
      </c>
      <c r="D102" s="36">
        <f>D103</f>
        <v>0</v>
      </c>
      <c r="E102" s="36">
        <f t="shared" si="74"/>
        <v>7000</v>
      </c>
      <c r="F102" s="36">
        <f t="shared" si="74"/>
        <v>37000</v>
      </c>
      <c r="G102" s="36">
        <f t="shared" si="74"/>
        <v>0</v>
      </c>
      <c r="H102" s="8" t="e">
        <f t="shared" si="63"/>
        <v>#DIV/0!</v>
      </c>
      <c r="I102" s="42"/>
    </row>
    <row r="103" spans="1:9" x14ac:dyDescent="0.25">
      <c r="A103" s="2">
        <v>731200</v>
      </c>
      <c r="B103" s="10">
        <v>731200</v>
      </c>
      <c r="C103" s="2" t="s">
        <v>62</v>
      </c>
      <c r="D103" s="37">
        <v>0</v>
      </c>
      <c r="E103" s="79">
        <v>7000</v>
      </c>
      <c r="F103" s="79">
        <v>37000</v>
      </c>
      <c r="G103" s="79">
        <v>0</v>
      </c>
      <c r="H103" s="8" t="e">
        <f t="shared" si="63"/>
        <v>#DIV/0!</v>
      </c>
      <c r="I103" s="42"/>
    </row>
    <row r="104" spans="1:9" x14ac:dyDescent="0.25">
      <c r="A104" s="65">
        <v>78</v>
      </c>
      <c r="B104" s="9">
        <v>780000</v>
      </c>
      <c r="C104" s="7" t="s">
        <v>182</v>
      </c>
      <c r="D104" s="36">
        <f>D105</f>
        <v>291145</v>
      </c>
      <c r="E104" s="36">
        <f t="shared" ref="E104:G104" si="75">E105</f>
        <v>228098</v>
      </c>
      <c r="F104" s="36">
        <f t="shared" si="75"/>
        <v>294862</v>
      </c>
      <c r="G104" s="36">
        <f t="shared" si="75"/>
        <v>1363927</v>
      </c>
      <c r="H104" s="8">
        <f t="shared" si="63"/>
        <v>468.47000635422216</v>
      </c>
      <c r="I104" s="42"/>
    </row>
    <row r="105" spans="1:9" x14ac:dyDescent="0.25">
      <c r="A105" s="65">
        <v>787000</v>
      </c>
      <c r="B105" s="28">
        <v>781000</v>
      </c>
      <c r="C105" s="7" t="s">
        <v>181</v>
      </c>
      <c r="D105" s="36">
        <f>D106+D107</f>
        <v>291145</v>
      </c>
      <c r="E105" s="36">
        <f t="shared" ref="E105:G105" si="76">E106+E107</f>
        <v>228098</v>
      </c>
      <c r="F105" s="36">
        <f t="shared" si="76"/>
        <v>294862</v>
      </c>
      <c r="G105" s="36">
        <f t="shared" si="76"/>
        <v>1363927</v>
      </c>
      <c r="H105" s="8">
        <f t="shared" si="63"/>
        <v>468.47000635422216</v>
      </c>
      <c r="I105" s="42"/>
    </row>
    <row r="106" spans="1:9" x14ac:dyDescent="0.25">
      <c r="A106" s="2">
        <v>787100</v>
      </c>
      <c r="B106" s="10">
        <v>781100</v>
      </c>
      <c r="C106" s="2" t="s">
        <v>183</v>
      </c>
      <c r="D106" s="37"/>
      <c r="E106" s="79"/>
      <c r="F106" s="79"/>
      <c r="G106" s="79">
        <v>1000000</v>
      </c>
      <c r="H106" s="8" t="e">
        <f t="shared" si="63"/>
        <v>#DIV/0!</v>
      </c>
      <c r="I106" s="42"/>
    </row>
    <row r="107" spans="1:9" x14ac:dyDescent="0.25">
      <c r="A107" s="2">
        <v>787200</v>
      </c>
      <c r="B107" s="10">
        <v>781300</v>
      </c>
      <c r="C107" s="2" t="s">
        <v>184</v>
      </c>
      <c r="D107" s="114">
        <f>D108+D109</f>
        <v>291145</v>
      </c>
      <c r="E107" s="124">
        <f>E108+E109</f>
        <v>228098</v>
      </c>
      <c r="F107" s="124">
        <f>F108+F109</f>
        <v>294862</v>
      </c>
      <c r="G107" s="124">
        <f>G108+G109</f>
        <v>363927</v>
      </c>
      <c r="H107" s="8">
        <f t="shared" si="63"/>
        <v>124.99854024626904</v>
      </c>
      <c r="I107" s="42"/>
    </row>
    <row r="108" spans="1:9" x14ac:dyDescent="0.25">
      <c r="A108" s="2">
        <v>787200</v>
      </c>
      <c r="B108" s="10">
        <v>781300</v>
      </c>
      <c r="C108" s="2" t="s">
        <v>253</v>
      </c>
      <c r="D108" s="37">
        <v>291145</v>
      </c>
      <c r="E108" s="86">
        <v>228098</v>
      </c>
      <c r="F108" s="86">
        <v>294862</v>
      </c>
      <c r="G108" s="86">
        <v>307927</v>
      </c>
      <c r="H108" s="8">
        <f t="shared" si="63"/>
        <v>105.76413814422368</v>
      </c>
      <c r="I108" s="42"/>
    </row>
    <row r="109" spans="1:9" x14ac:dyDescent="0.25">
      <c r="A109" s="2">
        <v>787200</v>
      </c>
      <c r="B109" s="10">
        <v>781300</v>
      </c>
      <c r="C109" s="2" t="s">
        <v>184</v>
      </c>
      <c r="D109" s="37"/>
      <c r="E109" s="86"/>
      <c r="F109" s="86"/>
      <c r="G109" s="86">
        <v>56000</v>
      </c>
      <c r="H109" s="8" t="e">
        <f t="shared" si="63"/>
        <v>#DIV/0!</v>
      </c>
      <c r="I109" s="42"/>
    </row>
    <row r="110" spans="1:9" x14ac:dyDescent="0.25">
      <c r="A110" s="2"/>
      <c r="B110" s="7" t="s">
        <v>60</v>
      </c>
      <c r="C110" s="2"/>
      <c r="D110" s="36">
        <f>D111</f>
        <v>572206</v>
      </c>
      <c r="E110" s="36">
        <f t="shared" ref="E110:G110" si="77">E111</f>
        <v>62517</v>
      </c>
      <c r="F110" s="36">
        <f t="shared" si="77"/>
        <v>62517</v>
      </c>
      <c r="G110" s="36">
        <f t="shared" si="77"/>
        <v>350071</v>
      </c>
      <c r="H110" s="8">
        <f t="shared" si="63"/>
        <v>61.179190711037634</v>
      </c>
      <c r="I110" s="42"/>
    </row>
    <row r="111" spans="1:9" x14ac:dyDescent="0.25">
      <c r="A111" s="65">
        <v>81</v>
      </c>
      <c r="B111" s="9">
        <v>810000</v>
      </c>
      <c r="C111" s="7" t="s">
        <v>63</v>
      </c>
      <c r="D111" s="36">
        <f>D112+D115+D120</f>
        <v>572206</v>
      </c>
      <c r="E111" s="36">
        <f t="shared" ref="E111:G111" si="78">E112+E115+E120</f>
        <v>62517</v>
      </c>
      <c r="F111" s="36">
        <f t="shared" si="78"/>
        <v>62517</v>
      </c>
      <c r="G111" s="36">
        <f t="shared" si="78"/>
        <v>350071</v>
      </c>
      <c r="H111" s="8">
        <f t="shared" si="63"/>
        <v>61.179190711037634</v>
      </c>
      <c r="I111" s="42"/>
    </row>
    <row r="112" spans="1:9" x14ac:dyDescent="0.25">
      <c r="A112" s="65">
        <v>811000</v>
      </c>
      <c r="B112" s="9">
        <v>811000</v>
      </c>
      <c r="C112" s="7" t="s">
        <v>26</v>
      </c>
      <c r="D112" s="36">
        <f>D113+D114</f>
        <v>572206</v>
      </c>
      <c r="E112" s="36">
        <f t="shared" ref="E112:G112" si="79">E113+E114</f>
        <v>62517</v>
      </c>
      <c r="F112" s="36">
        <f t="shared" si="79"/>
        <v>62517</v>
      </c>
      <c r="G112" s="36">
        <f t="shared" si="79"/>
        <v>350071</v>
      </c>
      <c r="H112" s="8">
        <f t="shared" si="63"/>
        <v>61.179190711037634</v>
      </c>
      <c r="I112" s="42"/>
    </row>
    <row r="113" spans="1:9" x14ac:dyDescent="0.25">
      <c r="A113" s="2">
        <v>811100</v>
      </c>
      <c r="B113" s="10">
        <v>811100</v>
      </c>
      <c r="C113" s="2" t="s">
        <v>64</v>
      </c>
      <c r="D113" s="37">
        <v>572206</v>
      </c>
      <c r="E113" s="79">
        <v>59150</v>
      </c>
      <c r="F113" s="79">
        <v>59150</v>
      </c>
      <c r="G113" s="79">
        <v>330071</v>
      </c>
      <c r="H113" s="8">
        <f t="shared" si="63"/>
        <v>57.683945991478595</v>
      </c>
      <c r="I113" s="42"/>
    </row>
    <row r="114" spans="1:9" x14ac:dyDescent="0.25">
      <c r="A114" s="2">
        <v>811200</v>
      </c>
      <c r="B114" s="2">
        <v>811200</v>
      </c>
      <c r="C114" s="2" t="s">
        <v>65</v>
      </c>
      <c r="D114" s="37">
        <v>0</v>
      </c>
      <c r="E114" s="79">
        <v>3367</v>
      </c>
      <c r="F114" s="79">
        <v>3367</v>
      </c>
      <c r="G114" s="79">
        <v>20000</v>
      </c>
      <c r="H114" s="8" t="e">
        <f t="shared" si="63"/>
        <v>#DIV/0!</v>
      </c>
      <c r="I114" s="42"/>
    </row>
    <row r="115" spans="1:9" x14ac:dyDescent="0.25">
      <c r="A115" s="65">
        <v>813000</v>
      </c>
      <c r="B115" s="9">
        <v>813000</v>
      </c>
      <c r="C115" s="7" t="s">
        <v>27</v>
      </c>
      <c r="D115" s="36">
        <f>D116+D117+D118+D119</f>
        <v>0</v>
      </c>
      <c r="E115" s="36">
        <f t="shared" ref="E115:G115" si="80">E116+E117+E118+E119</f>
        <v>0</v>
      </c>
      <c r="F115" s="36">
        <f t="shared" si="80"/>
        <v>0</v>
      </c>
      <c r="G115" s="36">
        <f t="shared" si="80"/>
        <v>0</v>
      </c>
      <c r="H115" s="8" t="e">
        <f t="shared" si="63"/>
        <v>#DIV/0!</v>
      </c>
      <c r="I115" s="42"/>
    </row>
    <row r="116" spans="1:9" x14ac:dyDescent="0.25">
      <c r="A116" s="2">
        <v>813100</v>
      </c>
      <c r="B116" s="10">
        <v>813100</v>
      </c>
      <c r="C116" s="2" t="s">
        <v>66</v>
      </c>
      <c r="D116" s="37"/>
      <c r="E116" s="79"/>
      <c r="F116" s="79"/>
      <c r="G116" s="41"/>
      <c r="H116" s="8" t="e">
        <f t="shared" si="63"/>
        <v>#DIV/0!</v>
      </c>
      <c r="I116" s="42"/>
    </row>
    <row r="117" spans="1:9" x14ac:dyDescent="0.25">
      <c r="A117" s="2">
        <v>813200</v>
      </c>
      <c r="B117" s="2">
        <v>813200</v>
      </c>
      <c r="C117" s="2" t="s">
        <v>67</v>
      </c>
      <c r="D117" s="37"/>
      <c r="E117" s="79"/>
      <c r="F117" s="79"/>
      <c r="G117" s="41"/>
      <c r="H117" s="8" t="e">
        <f t="shared" si="63"/>
        <v>#DIV/0!</v>
      </c>
      <c r="I117" s="42"/>
    </row>
    <row r="118" spans="1:9" x14ac:dyDescent="0.25">
      <c r="A118" s="2">
        <v>813300</v>
      </c>
      <c r="B118" s="2">
        <v>813300</v>
      </c>
      <c r="C118" s="2" t="s">
        <v>68</v>
      </c>
      <c r="D118" s="37"/>
      <c r="E118" s="79"/>
      <c r="F118" s="79"/>
      <c r="G118" s="41"/>
      <c r="H118" s="8" t="e">
        <f t="shared" si="63"/>
        <v>#DIV/0!</v>
      </c>
      <c r="I118" s="42"/>
    </row>
    <row r="119" spans="1:9" x14ac:dyDescent="0.25">
      <c r="A119" s="2">
        <v>813900</v>
      </c>
      <c r="B119" s="2">
        <v>813900</v>
      </c>
      <c r="C119" s="2" t="s">
        <v>69</v>
      </c>
      <c r="D119" s="37"/>
      <c r="E119" s="79"/>
      <c r="F119" s="79"/>
      <c r="G119" s="41"/>
      <c r="H119" s="8" t="e">
        <f t="shared" si="63"/>
        <v>#DIV/0!</v>
      </c>
      <c r="I119" s="42"/>
    </row>
    <row r="120" spans="1:9" x14ac:dyDescent="0.25">
      <c r="A120" s="65">
        <v>816000</v>
      </c>
      <c r="B120" s="9">
        <v>816000</v>
      </c>
      <c r="C120" s="7" t="s">
        <v>28</v>
      </c>
      <c r="D120" s="36">
        <f>D121</f>
        <v>0</v>
      </c>
      <c r="E120" s="36">
        <f t="shared" ref="E120:G120" si="81">E121</f>
        <v>0</v>
      </c>
      <c r="F120" s="36">
        <f t="shared" si="81"/>
        <v>0</v>
      </c>
      <c r="G120" s="36">
        <f t="shared" si="81"/>
        <v>0</v>
      </c>
      <c r="H120" s="8" t="e">
        <f t="shared" si="63"/>
        <v>#DIV/0!</v>
      </c>
      <c r="I120" s="42"/>
    </row>
    <row r="121" spans="1:9" x14ac:dyDescent="0.25">
      <c r="A121" s="2">
        <v>816100</v>
      </c>
      <c r="B121" s="10">
        <v>816100</v>
      </c>
      <c r="C121" s="2" t="s">
        <v>28</v>
      </c>
      <c r="D121" s="37"/>
      <c r="E121" s="79"/>
      <c r="F121" s="79"/>
      <c r="G121" s="41"/>
      <c r="H121" s="8" t="e">
        <f t="shared" si="63"/>
        <v>#DIV/0!</v>
      </c>
      <c r="I121" s="42"/>
    </row>
    <row r="122" spans="1:9" x14ac:dyDescent="0.25">
      <c r="A122" s="2"/>
      <c r="B122" s="2"/>
      <c r="C122" s="7" t="s">
        <v>70</v>
      </c>
      <c r="D122" s="36">
        <f>D71+D110</f>
        <v>5182362</v>
      </c>
      <c r="E122" s="36">
        <f t="shared" ref="E122:G122" si="82">E71+E110</f>
        <v>3637148</v>
      </c>
      <c r="F122" s="36">
        <f t="shared" si="82"/>
        <v>4659959</v>
      </c>
      <c r="G122" s="36">
        <f t="shared" si="82"/>
        <v>7215427</v>
      </c>
      <c r="H122" s="8">
        <f t="shared" si="63"/>
        <v>139.23047058464846</v>
      </c>
      <c r="I122" s="42"/>
    </row>
    <row r="123" spans="1:9" x14ac:dyDescent="0.25">
      <c r="A123" s="31"/>
      <c r="B123" s="31"/>
      <c r="C123" s="16"/>
      <c r="D123" s="32"/>
      <c r="E123" s="32"/>
      <c r="F123" s="32"/>
      <c r="G123" s="32"/>
      <c r="H123" s="32"/>
      <c r="I123" s="42"/>
    </row>
    <row r="124" spans="1:9" x14ac:dyDescent="0.25">
      <c r="A124" s="31"/>
      <c r="B124" s="31"/>
      <c r="C124" s="16"/>
      <c r="D124" s="32"/>
      <c r="E124" s="32"/>
      <c r="F124" s="32"/>
      <c r="G124" s="32"/>
      <c r="H124" s="32"/>
      <c r="I124" s="42"/>
    </row>
    <row r="125" spans="1:9" x14ac:dyDescent="0.25">
      <c r="A125" s="31"/>
      <c r="B125" s="31"/>
      <c r="C125" s="16"/>
      <c r="D125" s="32"/>
      <c r="E125" s="32"/>
      <c r="F125" s="32"/>
      <c r="G125" s="32"/>
      <c r="H125" s="32"/>
      <c r="I125" s="42"/>
    </row>
    <row r="126" spans="1:9" x14ac:dyDescent="0.25">
      <c r="A126" s="31"/>
      <c r="B126" s="31"/>
      <c r="C126" s="16"/>
      <c r="D126" s="32"/>
      <c r="E126" s="32"/>
      <c r="F126" s="32"/>
      <c r="G126" s="32"/>
      <c r="H126" s="32"/>
      <c r="I126" s="42"/>
    </row>
    <row r="127" spans="1:9" x14ac:dyDescent="0.25">
      <c r="A127" s="31"/>
      <c r="B127" s="31"/>
      <c r="C127" s="16"/>
      <c r="D127" s="32"/>
      <c r="E127" s="32"/>
      <c r="F127" s="32"/>
      <c r="G127" s="32"/>
      <c r="H127" s="32"/>
      <c r="I127" s="42"/>
    </row>
    <row r="128" spans="1:9" x14ac:dyDescent="0.25">
      <c r="A128" s="31"/>
      <c r="B128" s="31"/>
      <c r="C128" s="16"/>
      <c r="D128" s="32"/>
      <c r="E128" s="32"/>
      <c r="F128" s="32"/>
      <c r="G128" s="32"/>
      <c r="H128" s="32"/>
      <c r="I128" s="42"/>
    </row>
    <row r="129" spans="1:9" x14ac:dyDescent="0.25">
      <c r="A129" s="31"/>
      <c r="B129" s="31"/>
      <c r="C129" s="16"/>
      <c r="D129" s="32"/>
      <c r="E129" s="32"/>
      <c r="F129" s="32"/>
      <c r="G129" s="32"/>
      <c r="H129" s="32"/>
      <c r="I129" s="42"/>
    </row>
    <row r="130" spans="1:9" x14ac:dyDescent="0.25">
      <c r="A130" s="31"/>
      <c r="B130" s="31"/>
      <c r="C130" s="16"/>
      <c r="D130" s="32"/>
      <c r="E130" s="32"/>
      <c r="F130" s="32"/>
      <c r="G130" s="32"/>
      <c r="H130" s="32"/>
      <c r="I130" s="42"/>
    </row>
    <row r="131" spans="1:9" x14ac:dyDescent="0.25">
      <c r="A131" s="31"/>
      <c r="B131" s="31"/>
      <c r="C131" s="16"/>
      <c r="D131" s="32"/>
      <c r="E131" s="32"/>
      <c r="F131" s="32"/>
      <c r="G131" s="32"/>
      <c r="H131" s="32"/>
      <c r="I131" s="42"/>
    </row>
    <row r="132" spans="1:9" x14ac:dyDescent="0.25">
      <c r="A132" s="31"/>
      <c r="B132" s="31"/>
      <c r="C132" s="16"/>
      <c r="D132" s="32"/>
      <c r="E132" s="32"/>
      <c r="F132" s="32"/>
      <c r="G132" s="32"/>
      <c r="H132" s="32"/>
      <c r="I132" s="42"/>
    </row>
    <row r="133" spans="1:9" x14ac:dyDescent="0.25">
      <c r="B133" s="29" t="s">
        <v>285</v>
      </c>
      <c r="C133" s="29"/>
      <c r="D133" s="29"/>
      <c r="E133" s="80"/>
      <c r="F133" s="80"/>
      <c r="G133" s="42"/>
      <c r="H133" s="32"/>
      <c r="I133" s="42"/>
    </row>
    <row r="134" spans="1:9" x14ac:dyDescent="0.25">
      <c r="A134" s="112" t="s">
        <v>179</v>
      </c>
      <c r="B134" s="20" t="s">
        <v>117</v>
      </c>
      <c r="C134" s="20" t="s">
        <v>121</v>
      </c>
      <c r="D134" s="49" t="s">
        <v>135</v>
      </c>
      <c r="E134" s="84" t="s">
        <v>132</v>
      </c>
      <c r="F134" s="84" t="s">
        <v>134</v>
      </c>
      <c r="G134" s="50" t="s">
        <v>135</v>
      </c>
      <c r="H134" s="51" t="s">
        <v>136</v>
      </c>
      <c r="I134" s="42"/>
    </row>
    <row r="135" spans="1:9" x14ac:dyDescent="0.25">
      <c r="A135" s="5" t="s">
        <v>178</v>
      </c>
      <c r="B135" s="23" t="s">
        <v>118</v>
      </c>
      <c r="C135" s="23"/>
      <c r="D135" s="52">
        <v>2016</v>
      </c>
      <c r="E135" s="85" t="s">
        <v>139</v>
      </c>
      <c r="F135" s="85">
        <v>2016</v>
      </c>
      <c r="G135" s="53">
        <v>2017</v>
      </c>
      <c r="H135" s="54" t="s">
        <v>137</v>
      </c>
      <c r="I135" s="42"/>
    </row>
    <row r="136" spans="1:9" x14ac:dyDescent="0.25">
      <c r="A136" s="2"/>
      <c r="B136" s="99">
        <v>1</v>
      </c>
      <c r="C136" s="25">
        <v>2</v>
      </c>
      <c r="D136" s="39">
        <v>3</v>
      </c>
      <c r="E136" s="83">
        <v>4</v>
      </c>
      <c r="F136" s="83">
        <v>5</v>
      </c>
      <c r="G136" s="47">
        <v>6</v>
      </c>
      <c r="H136" s="48">
        <v>7</v>
      </c>
      <c r="I136" s="42"/>
    </row>
    <row r="137" spans="1:9" x14ac:dyDescent="0.25">
      <c r="A137" s="2"/>
      <c r="B137" s="100" t="s">
        <v>116</v>
      </c>
      <c r="C137" s="30"/>
      <c r="D137" s="40">
        <f t="shared" ref="D137:G138" si="83">D203+D249+D261+D299+D333+D370+D405+D430+D453</f>
        <v>4117282</v>
      </c>
      <c r="E137" s="40">
        <f t="shared" si="83"/>
        <v>2832437</v>
      </c>
      <c r="F137" s="40">
        <f t="shared" si="83"/>
        <v>3791292</v>
      </c>
      <c r="G137" s="40">
        <f t="shared" si="83"/>
        <v>4193169</v>
      </c>
      <c r="H137" s="8">
        <f>G137/D137*100</f>
        <v>101.84313340694176</v>
      </c>
      <c r="I137" s="42"/>
    </row>
    <row r="138" spans="1:9" x14ac:dyDescent="0.25">
      <c r="A138" s="65">
        <v>41</v>
      </c>
      <c r="B138" s="101">
        <v>410000</v>
      </c>
      <c r="C138" s="7" t="s">
        <v>71</v>
      </c>
      <c r="D138" s="40">
        <f t="shared" si="83"/>
        <v>3932512</v>
      </c>
      <c r="E138" s="40">
        <f t="shared" si="83"/>
        <v>2763873</v>
      </c>
      <c r="F138" s="40">
        <f t="shared" si="83"/>
        <v>3707036</v>
      </c>
      <c r="G138" s="40">
        <f t="shared" si="83"/>
        <v>4074213</v>
      </c>
      <c r="H138" s="8">
        <f t="shared" ref="H138:H189" si="84">G138/D138*100</f>
        <v>103.60332021873042</v>
      </c>
      <c r="I138" s="42"/>
    </row>
    <row r="139" spans="1:9" x14ac:dyDescent="0.25">
      <c r="A139" s="65">
        <v>411000</v>
      </c>
      <c r="B139" s="101">
        <v>411000</v>
      </c>
      <c r="C139" s="7" t="s">
        <v>16</v>
      </c>
      <c r="D139" s="40">
        <f>D263+D335+D372+D407</f>
        <v>1383421</v>
      </c>
      <c r="E139" s="40">
        <f>E263+E335+E372+E407</f>
        <v>1016102</v>
      </c>
      <c r="F139" s="40">
        <f>F263+F335+F372+F407</f>
        <v>1390973</v>
      </c>
      <c r="G139" s="40">
        <f>G263+G335+G372+G407</f>
        <v>1376629</v>
      </c>
      <c r="H139" s="8">
        <f t="shared" si="84"/>
        <v>99.509043161842996</v>
      </c>
      <c r="I139" s="42"/>
    </row>
    <row r="140" spans="1:9" x14ac:dyDescent="0.25">
      <c r="A140" s="2">
        <v>411100</v>
      </c>
      <c r="B140" s="102">
        <v>411100</v>
      </c>
      <c r="C140" s="2" t="s">
        <v>72</v>
      </c>
      <c r="D140" s="40">
        <f>D264+D336+D373</f>
        <v>1103851</v>
      </c>
      <c r="E140" s="40">
        <f>E264+E336+E373</f>
        <v>852132</v>
      </c>
      <c r="F140" s="40">
        <f>F264+F336+F373</f>
        <v>1165521</v>
      </c>
      <c r="G140" s="40">
        <f>G264+G336+G373</f>
        <v>1161722</v>
      </c>
      <c r="H140" s="8">
        <f t="shared" si="84"/>
        <v>105.24264597305253</v>
      </c>
      <c r="I140" s="42"/>
    </row>
    <row r="141" spans="1:9" x14ac:dyDescent="0.25">
      <c r="A141" s="2">
        <v>411200</v>
      </c>
      <c r="B141" s="27">
        <v>411200</v>
      </c>
      <c r="C141" s="2" t="s">
        <v>193</v>
      </c>
      <c r="D141" s="40">
        <f>D265+D337+D374+D408</f>
        <v>279570</v>
      </c>
      <c r="E141" s="40">
        <f>E265+E337+E374+E408</f>
        <v>163970</v>
      </c>
      <c r="F141" s="40">
        <f>F265+F337+F374+F408</f>
        <v>225452</v>
      </c>
      <c r="G141" s="40">
        <f>G265+G337+G374+G408</f>
        <v>197500</v>
      </c>
      <c r="H141" s="8">
        <f t="shared" si="84"/>
        <v>70.644203598383228</v>
      </c>
      <c r="I141" s="42"/>
    </row>
    <row r="142" spans="1:9" x14ac:dyDescent="0.25">
      <c r="A142" s="2">
        <v>411300</v>
      </c>
      <c r="B142" s="27">
        <v>411100</v>
      </c>
      <c r="C142" s="2" t="s">
        <v>215</v>
      </c>
      <c r="D142" s="40">
        <f t="shared" ref="D142:G143" si="85">D266+D338+D375</f>
        <v>0</v>
      </c>
      <c r="E142" s="40">
        <f t="shared" si="85"/>
        <v>0</v>
      </c>
      <c r="F142" s="40">
        <f t="shared" si="85"/>
        <v>0</v>
      </c>
      <c r="G142" s="40">
        <f t="shared" si="85"/>
        <v>12407</v>
      </c>
      <c r="H142" s="8" t="e">
        <f t="shared" si="84"/>
        <v>#DIV/0!</v>
      </c>
      <c r="I142" s="42"/>
    </row>
    <row r="143" spans="1:9" x14ac:dyDescent="0.25">
      <c r="A143" s="2">
        <v>411400</v>
      </c>
      <c r="B143" s="27">
        <v>411100</v>
      </c>
      <c r="C143" s="2" t="s">
        <v>194</v>
      </c>
      <c r="D143" s="40">
        <f t="shared" si="85"/>
        <v>0</v>
      </c>
      <c r="E143" s="40">
        <f t="shared" si="85"/>
        <v>0</v>
      </c>
      <c r="F143" s="40">
        <f t="shared" si="85"/>
        <v>0</v>
      </c>
      <c r="G143" s="40">
        <f t="shared" si="85"/>
        <v>5000</v>
      </c>
      <c r="H143" s="8" t="e">
        <f t="shared" si="84"/>
        <v>#DIV/0!</v>
      </c>
      <c r="I143" s="42"/>
    </row>
    <row r="144" spans="1:9" x14ac:dyDescent="0.25">
      <c r="A144" s="65">
        <v>412000</v>
      </c>
      <c r="B144" s="101">
        <v>412000</v>
      </c>
      <c r="C144" s="7" t="s">
        <v>74</v>
      </c>
      <c r="D144" s="40">
        <f>D205+D251+D268+D301+D340+D377+D409+D432</f>
        <v>1023234</v>
      </c>
      <c r="E144" s="40">
        <f>E205+E251+E268+E301+E340+E377+E409+E432</f>
        <v>699057</v>
      </c>
      <c r="F144" s="40">
        <f>F205+F251+F268+F301+F340+F377+F409+F432</f>
        <v>888762</v>
      </c>
      <c r="G144" s="40">
        <f>G205+G251+G268+G301+G340+G377+G409+G432</f>
        <v>908346</v>
      </c>
      <c r="H144" s="8">
        <f t="shared" si="84"/>
        <v>88.772069731850195</v>
      </c>
      <c r="I144" s="42"/>
    </row>
    <row r="145" spans="1:9" x14ac:dyDescent="0.25">
      <c r="A145" s="2">
        <v>412100</v>
      </c>
      <c r="B145" s="102">
        <v>412100</v>
      </c>
      <c r="C145" s="2" t="s">
        <v>75</v>
      </c>
      <c r="D145" s="40">
        <f>D269+D302+D341+D378+D410+D433</f>
        <v>700</v>
      </c>
      <c r="E145" s="40">
        <f>E269+E302+E341+E378+E410+E433</f>
        <v>601</v>
      </c>
      <c r="F145" s="40">
        <f>F269+F302+F341+F378+F410+F433</f>
        <v>671</v>
      </c>
      <c r="G145" s="40">
        <f>G269+G302+G341+G378+G410+G433</f>
        <v>700</v>
      </c>
      <c r="H145" s="8">
        <f t="shared" si="84"/>
        <v>100</v>
      </c>
      <c r="I145" s="42"/>
    </row>
    <row r="146" spans="1:9" x14ac:dyDescent="0.25">
      <c r="A146" s="2">
        <v>412200</v>
      </c>
      <c r="B146" s="27">
        <v>412200</v>
      </c>
      <c r="C146" s="2" t="s">
        <v>76</v>
      </c>
      <c r="D146" s="40">
        <f>D206+D270+D303+D342+D379+D411+D434</f>
        <v>135522</v>
      </c>
      <c r="E146" s="40">
        <f>E206+E270+E303+E342+E379+E411+E434</f>
        <v>81870</v>
      </c>
      <c r="F146" s="40">
        <f>F206+F270+F303+F342+F379+F411+F434</f>
        <v>112435</v>
      </c>
      <c r="G146" s="40">
        <f>G206+G270+G303+G342+G379+G411+G434</f>
        <v>138522</v>
      </c>
      <c r="H146" s="8">
        <f t="shared" si="84"/>
        <v>102.21366272634702</v>
      </c>
      <c r="I146" s="42"/>
    </row>
    <row r="147" spans="1:9" x14ac:dyDescent="0.25">
      <c r="A147" s="2">
        <v>412300</v>
      </c>
      <c r="B147" s="27">
        <v>412300</v>
      </c>
      <c r="C147" s="2" t="s">
        <v>77</v>
      </c>
      <c r="D147" s="40">
        <f>+D271+D343+D380+D412+D435</f>
        <v>35996</v>
      </c>
      <c r="E147" s="40">
        <f>+E271+E343+E380+E412+E435</f>
        <v>26565</v>
      </c>
      <c r="F147" s="40">
        <f>+F271+F343+F380+F412+F435</f>
        <v>33154</v>
      </c>
      <c r="G147" s="40">
        <f>+G271+G343+G380+G412+G435</f>
        <v>35996</v>
      </c>
      <c r="H147" s="8">
        <f t="shared" si="84"/>
        <v>100</v>
      </c>
      <c r="I147" s="42"/>
    </row>
    <row r="148" spans="1:9" x14ac:dyDescent="0.25">
      <c r="A148" s="2">
        <v>412400</v>
      </c>
      <c r="B148" s="27">
        <v>412400</v>
      </c>
      <c r="C148" s="2" t="s">
        <v>78</v>
      </c>
      <c r="D148" s="40">
        <f>D272+D304+D381+D413+D436</f>
        <v>19000</v>
      </c>
      <c r="E148" s="40">
        <f>E272+E304+E381+E413+E436</f>
        <v>12976</v>
      </c>
      <c r="F148" s="40">
        <f>F272+F304+F381+F413+F436</f>
        <v>19400</v>
      </c>
      <c r="G148" s="40">
        <f>G272+G304+G381+G413+G436</f>
        <v>18000</v>
      </c>
      <c r="H148" s="8">
        <f t="shared" si="84"/>
        <v>94.73684210526315</v>
      </c>
      <c r="I148" s="42"/>
    </row>
    <row r="149" spans="1:9" x14ac:dyDescent="0.25">
      <c r="A149" s="2">
        <v>412500</v>
      </c>
      <c r="B149" s="27">
        <v>412500</v>
      </c>
      <c r="C149" s="2" t="s">
        <v>79</v>
      </c>
      <c r="D149" s="40">
        <f>D207+D273+D305+D344+D382+D414+D437</f>
        <v>112795</v>
      </c>
      <c r="E149" s="40">
        <f>E207+E273+E305+E344+E382+E414+E437</f>
        <v>88201</v>
      </c>
      <c r="F149" s="40">
        <f>F207+F273+F305+F344+F382+F414+F437</f>
        <v>116244</v>
      </c>
      <c r="G149" s="40">
        <f>G207+G273+G305+G344+G382+G414+G437</f>
        <v>70695</v>
      </c>
      <c r="H149" s="8">
        <f t="shared" si="84"/>
        <v>62.675650516423595</v>
      </c>
      <c r="I149" s="42"/>
    </row>
    <row r="150" spans="1:9" x14ac:dyDescent="0.25">
      <c r="A150" s="2">
        <v>412600</v>
      </c>
      <c r="B150" s="27">
        <v>412600</v>
      </c>
      <c r="C150" s="2" t="s">
        <v>80</v>
      </c>
      <c r="D150" s="40">
        <f>D274+D345+D383+D415+D438</f>
        <v>25800</v>
      </c>
      <c r="E150" s="40">
        <f>E274+E345+E383+E415+E438</f>
        <v>15352</v>
      </c>
      <c r="F150" s="40">
        <f>F274+F345+F383+F415+F438</f>
        <v>18380</v>
      </c>
      <c r="G150" s="40">
        <f>G274+G345+G383+G415+G438</f>
        <v>21800</v>
      </c>
      <c r="H150" s="8">
        <f t="shared" si="84"/>
        <v>84.496124031007753</v>
      </c>
      <c r="I150" s="42"/>
    </row>
    <row r="151" spans="1:9" x14ac:dyDescent="0.25">
      <c r="A151" s="2">
        <v>412700</v>
      </c>
      <c r="B151" s="27">
        <v>412700</v>
      </c>
      <c r="C151" s="2" t="s">
        <v>81</v>
      </c>
      <c r="D151" s="40">
        <f>D208+D252+D275+D306+D346+D384+D416+D439</f>
        <v>62100</v>
      </c>
      <c r="E151" s="40">
        <f>E208+E252+E275+E306+E346+E384+E416+E439</f>
        <v>41209</v>
      </c>
      <c r="F151" s="40">
        <f>F208+F252+F275+F306+F346+F384+F416+F439</f>
        <v>52174</v>
      </c>
      <c r="G151" s="40">
        <f>G208+G252+G275+G306+G346+G384+G416+G439</f>
        <v>67100</v>
      </c>
      <c r="H151" s="8">
        <f t="shared" si="84"/>
        <v>108.05152979066021</v>
      </c>
      <c r="I151" s="42"/>
    </row>
    <row r="152" spans="1:9" x14ac:dyDescent="0.25">
      <c r="A152" s="2">
        <v>412800</v>
      </c>
      <c r="B152" s="27">
        <v>412800</v>
      </c>
      <c r="C152" s="2" t="s">
        <v>82</v>
      </c>
      <c r="D152" s="40">
        <f>D209+D307</f>
        <v>316000</v>
      </c>
      <c r="E152" s="40">
        <f>E209+E307</f>
        <v>221631</v>
      </c>
      <c r="F152" s="40">
        <f>F209+F307</f>
        <v>252118</v>
      </c>
      <c r="G152" s="40">
        <f>G209+G307</f>
        <v>332733</v>
      </c>
      <c r="H152" s="8">
        <f t="shared" si="84"/>
        <v>105.29525316455697</v>
      </c>
      <c r="I152" s="42"/>
    </row>
    <row r="153" spans="1:9" x14ac:dyDescent="0.25">
      <c r="A153" s="2">
        <v>412900</v>
      </c>
      <c r="B153" s="103">
        <v>412900</v>
      </c>
      <c r="C153" s="2" t="s">
        <v>195</v>
      </c>
      <c r="D153" s="40">
        <f>D210+D253+D276+D308+D347+D385+D417+D440</f>
        <v>315321</v>
      </c>
      <c r="E153" s="40">
        <f>E210+E253+E276+E308+E347+E385+E417+E440</f>
        <v>210652</v>
      </c>
      <c r="F153" s="40">
        <f>F210+F253+F276+F308+F347+F385+F417+F440</f>
        <v>284186</v>
      </c>
      <c r="G153" s="40">
        <f>G210+G253+G276+G308+G347+G385+G417+G440</f>
        <v>222800</v>
      </c>
      <c r="H153" s="8">
        <f t="shared" si="84"/>
        <v>70.658154705839451</v>
      </c>
      <c r="I153" s="42"/>
    </row>
    <row r="154" spans="1:9" x14ac:dyDescent="0.25">
      <c r="A154" s="65">
        <v>413000</v>
      </c>
      <c r="B154" s="101">
        <v>413000</v>
      </c>
      <c r="C154" s="7" t="s">
        <v>18</v>
      </c>
      <c r="D154" s="40">
        <f>+D277+D309</f>
        <v>163789</v>
      </c>
      <c r="E154" s="40">
        <f t="shared" ref="E154:G154" si="86">+E277+E309</f>
        <v>141091</v>
      </c>
      <c r="F154" s="40">
        <f t="shared" si="86"/>
        <v>161201</v>
      </c>
      <c r="G154" s="40">
        <f t="shared" si="86"/>
        <v>136223</v>
      </c>
      <c r="H154" s="8">
        <f t="shared" si="84"/>
        <v>83.169809938396355</v>
      </c>
      <c r="I154" s="42"/>
    </row>
    <row r="155" spans="1:9" x14ac:dyDescent="0.25">
      <c r="A155" s="2">
        <v>413100</v>
      </c>
      <c r="B155" s="102">
        <v>413100</v>
      </c>
      <c r="C155" s="2" t="s">
        <v>85</v>
      </c>
      <c r="D155" s="40">
        <f>D310</f>
        <v>88851</v>
      </c>
      <c r="E155" s="40">
        <f t="shared" ref="E155:G155" si="87">E310</f>
        <v>88851</v>
      </c>
      <c r="F155" s="40">
        <f t="shared" si="87"/>
        <v>88851</v>
      </c>
      <c r="G155" s="40">
        <f t="shared" si="87"/>
        <v>78141</v>
      </c>
      <c r="H155" s="8">
        <f t="shared" si="84"/>
        <v>87.946112030252905</v>
      </c>
      <c r="I155" s="42"/>
    </row>
    <row r="156" spans="1:9" x14ac:dyDescent="0.25">
      <c r="A156" s="2">
        <v>413300</v>
      </c>
      <c r="B156" s="27">
        <v>413300</v>
      </c>
      <c r="C156" s="2" t="s">
        <v>86</v>
      </c>
      <c r="D156" s="40">
        <f>D311</f>
        <v>74838</v>
      </c>
      <c r="E156" s="40">
        <f t="shared" ref="E156:G156" si="88">E311</f>
        <v>52120</v>
      </c>
      <c r="F156" s="40">
        <f t="shared" si="88"/>
        <v>72200</v>
      </c>
      <c r="G156" s="40">
        <f t="shared" si="88"/>
        <v>57682</v>
      </c>
      <c r="H156" s="8">
        <f t="shared" si="84"/>
        <v>77.075817098265588</v>
      </c>
      <c r="I156" s="42"/>
    </row>
    <row r="157" spans="1:9" x14ac:dyDescent="0.25">
      <c r="A157" s="2">
        <v>413400</v>
      </c>
      <c r="B157" s="27">
        <v>413400</v>
      </c>
      <c r="C157" s="2" t="s">
        <v>87</v>
      </c>
      <c r="D157" s="40">
        <f>D312</f>
        <v>0</v>
      </c>
      <c r="E157" s="40">
        <f t="shared" ref="E157:G157" si="89">E312</f>
        <v>0</v>
      </c>
      <c r="F157" s="40">
        <f t="shared" si="89"/>
        <v>0</v>
      </c>
      <c r="G157" s="40">
        <f t="shared" si="89"/>
        <v>0</v>
      </c>
      <c r="H157" s="8" t="e">
        <f t="shared" si="84"/>
        <v>#DIV/0!</v>
      </c>
      <c r="I157" s="42"/>
    </row>
    <row r="158" spans="1:9" x14ac:dyDescent="0.25">
      <c r="A158" s="2">
        <v>413900</v>
      </c>
      <c r="B158" s="27">
        <v>413900</v>
      </c>
      <c r="C158" s="2" t="s">
        <v>88</v>
      </c>
      <c r="D158" s="40">
        <f>+D278+D313</f>
        <v>100</v>
      </c>
      <c r="E158" s="40">
        <f>+E278+E313</f>
        <v>120</v>
      </c>
      <c r="F158" s="40">
        <f>+F278+F313</f>
        <v>150</v>
      </c>
      <c r="G158" s="40">
        <f>+G278+G313</f>
        <v>400</v>
      </c>
      <c r="H158" s="8">
        <f t="shared" si="84"/>
        <v>400</v>
      </c>
      <c r="I158" s="42"/>
    </row>
    <row r="159" spans="1:9" x14ac:dyDescent="0.25">
      <c r="A159" s="65">
        <v>414000</v>
      </c>
      <c r="B159" s="101">
        <v>414000</v>
      </c>
      <c r="C159" s="7" t="s">
        <v>19</v>
      </c>
      <c r="D159" s="40">
        <f>+D455</f>
        <v>92000</v>
      </c>
      <c r="E159" s="40">
        <f t="shared" ref="E159:G159" si="90">+E455</f>
        <v>14309</v>
      </c>
      <c r="F159" s="40">
        <f t="shared" si="90"/>
        <v>16958</v>
      </c>
      <c r="G159" s="40">
        <f t="shared" si="90"/>
        <v>15000</v>
      </c>
      <c r="H159" s="8">
        <f t="shared" si="84"/>
        <v>16.304347826086957</v>
      </c>
      <c r="I159" s="42"/>
    </row>
    <row r="160" spans="1:9" x14ac:dyDescent="0.25">
      <c r="A160" s="2">
        <v>414100</v>
      </c>
      <c r="B160" s="102">
        <v>414100</v>
      </c>
      <c r="C160" s="2" t="s">
        <v>19</v>
      </c>
      <c r="D160" s="40">
        <f>D456</f>
        <v>92000</v>
      </c>
      <c r="E160" s="40">
        <f t="shared" ref="E160:G160" si="91">E456</f>
        <v>14309</v>
      </c>
      <c r="F160" s="40">
        <f t="shared" si="91"/>
        <v>16958</v>
      </c>
      <c r="G160" s="40">
        <f t="shared" si="91"/>
        <v>15000</v>
      </c>
      <c r="H160" s="8">
        <f t="shared" si="84"/>
        <v>16.304347826086957</v>
      </c>
      <c r="I160" s="42"/>
    </row>
    <row r="161" spans="1:9" x14ac:dyDescent="0.25">
      <c r="A161" s="65">
        <v>415000</v>
      </c>
      <c r="B161" s="101">
        <v>415000</v>
      </c>
      <c r="C161" s="7" t="s">
        <v>12</v>
      </c>
      <c r="D161" s="40">
        <f t="shared" ref="D161:G162" si="92">D216+D457</f>
        <v>371797</v>
      </c>
      <c r="E161" s="40">
        <f t="shared" si="92"/>
        <v>252717</v>
      </c>
      <c r="F161" s="40">
        <f t="shared" si="92"/>
        <v>409656</v>
      </c>
      <c r="G161" s="40">
        <f t="shared" si="92"/>
        <v>309797</v>
      </c>
      <c r="H161" s="8">
        <f t="shared" si="84"/>
        <v>83.324233385422687</v>
      </c>
      <c r="I161" s="42"/>
    </row>
    <row r="162" spans="1:9" x14ac:dyDescent="0.25">
      <c r="A162" s="2">
        <v>415200</v>
      </c>
      <c r="B162" s="102">
        <v>415200</v>
      </c>
      <c r="C162" s="2" t="s">
        <v>89</v>
      </c>
      <c r="D162" s="40">
        <f t="shared" si="92"/>
        <v>371797</v>
      </c>
      <c r="E162" s="40">
        <f t="shared" si="92"/>
        <v>252717</v>
      </c>
      <c r="F162" s="40">
        <f t="shared" si="92"/>
        <v>409656</v>
      </c>
      <c r="G162" s="40">
        <f t="shared" si="92"/>
        <v>309797</v>
      </c>
      <c r="H162" s="8">
        <f t="shared" si="84"/>
        <v>83.324233385422687</v>
      </c>
      <c r="I162" s="42"/>
    </row>
    <row r="163" spans="1:9" x14ac:dyDescent="0.25">
      <c r="A163" s="65">
        <v>416000</v>
      </c>
      <c r="B163" s="101">
        <v>416000</v>
      </c>
      <c r="C163" s="7" t="s">
        <v>90</v>
      </c>
      <c r="D163" s="40">
        <f>+D348+D479</f>
        <v>818271</v>
      </c>
      <c r="E163" s="40">
        <f>+E348+E479</f>
        <v>581215</v>
      </c>
      <c r="F163" s="40">
        <f>+F348+F479</f>
        <v>776352</v>
      </c>
      <c r="G163" s="40">
        <f>+G348+G479</f>
        <v>866145</v>
      </c>
      <c r="H163" s="8">
        <f t="shared" si="84"/>
        <v>105.85062894811132</v>
      </c>
      <c r="I163" s="42"/>
    </row>
    <row r="164" spans="1:9" x14ac:dyDescent="0.25">
      <c r="A164" s="2">
        <v>416100</v>
      </c>
      <c r="B164" s="102">
        <v>416100</v>
      </c>
      <c r="C164" s="2" t="s">
        <v>91</v>
      </c>
      <c r="D164" s="40">
        <f>D349+D480</f>
        <v>615340</v>
      </c>
      <c r="E164" s="40">
        <f>E349+E481</f>
        <v>446010</v>
      </c>
      <c r="F164" s="40">
        <f>F349+F481</f>
        <v>594606</v>
      </c>
      <c r="G164" s="40">
        <f>G349+G481</f>
        <v>635144</v>
      </c>
      <c r="H164" s="8">
        <f t="shared" si="84"/>
        <v>103.21838333279163</v>
      </c>
      <c r="I164" s="42"/>
    </row>
    <row r="165" spans="1:9" x14ac:dyDescent="0.25">
      <c r="A165" s="2">
        <v>416300</v>
      </c>
      <c r="B165" s="102">
        <v>416300</v>
      </c>
      <c r="C165" s="2" t="s">
        <v>216</v>
      </c>
      <c r="D165" s="40">
        <f>D350</f>
        <v>202931</v>
      </c>
      <c r="E165" s="40">
        <f t="shared" ref="E165:G165" si="93">E350</f>
        <v>135205</v>
      </c>
      <c r="F165" s="40">
        <f t="shared" si="93"/>
        <v>181746</v>
      </c>
      <c r="G165" s="40">
        <f t="shared" si="93"/>
        <v>211001</v>
      </c>
      <c r="H165" s="8">
        <f t="shared" si="84"/>
        <v>103.97672115152442</v>
      </c>
      <c r="I165" s="42"/>
    </row>
    <row r="166" spans="1:9" x14ac:dyDescent="0.25">
      <c r="A166" s="65">
        <v>418000</v>
      </c>
      <c r="B166" s="125">
        <v>413000</v>
      </c>
      <c r="C166" s="62" t="s">
        <v>237</v>
      </c>
      <c r="D166" s="40">
        <f>D314</f>
        <v>30000</v>
      </c>
      <c r="E166" s="40">
        <f t="shared" ref="E166:G166" si="94">E314</f>
        <v>1764</v>
      </c>
      <c r="F166" s="40">
        <f t="shared" si="94"/>
        <v>1764</v>
      </c>
      <c r="G166" s="40">
        <f t="shared" si="94"/>
        <v>52798</v>
      </c>
      <c r="H166" s="8">
        <f t="shared" si="84"/>
        <v>175.99333333333334</v>
      </c>
      <c r="I166" s="42"/>
    </row>
    <row r="167" spans="1:9" x14ac:dyDescent="0.25">
      <c r="A167" s="2">
        <v>418100</v>
      </c>
      <c r="B167" s="102">
        <v>413300</v>
      </c>
      <c r="C167" s="2" t="s">
        <v>238</v>
      </c>
      <c r="D167" s="40">
        <f>D315</f>
        <v>28854</v>
      </c>
      <c r="E167" s="40">
        <f t="shared" ref="E167:G167" si="95">E315</f>
        <v>618</v>
      </c>
      <c r="F167" s="40">
        <f t="shared" si="95"/>
        <v>618</v>
      </c>
      <c r="G167" s="40">
        <f t="shared" si="95"/>
        <v>51946</v>
      </c>
      <c r="H167" s="8">
        <f t="shared" si="84"/>
        <v>180.03049837110973</v>
      </c>
      <c r="I167" s="42"/>
    </row>
    <row r="168" spans="1:9" x14ac:dyDescent="0.25">
      <c r="A168" s="65">
        <v>419000</v>
      </c>
      <c r="B168" s="104">
        <v>412000</v>
      </c>
      <c r="C168" s="62" t="s">
        <v>214</v>
      </c>
      <c r="D168" s="40">
        <f>D317</f>
        <v>50000</v>
      </c>
      <c r="E168" s="40">
        <f t="shared" ref="E168:G168" si="96">E317</f>
        <v>57618</v>
      </c>
      <c r="F168" s="40">
        <f t="shared" si="96"/>
        <v>61370</v>
      </c>
      <c r="G168" s="40">
        <f t="shared" si="96"/>
        <v>409275</v>
      </c>
      <c r="H168" s="8">
        <f t="shared" si="84"/>
        <v>818.55</v>
      </c>
      <c r="I168" s="42"/>
    </row>
    <row r="169" spans="1:9" x14ac:dyDescent="0.25">
      <c r="A169" s="2">
        <v>419100</v>
      </c>
      <c r="B169" s="102">
        <v>412900</v>
      </c>
      <c r="C169" s="2" t="s">
        <v>214</v>
      </c>
      <c r="D169" s="40">
        <f>D318</f>
        <v>50000</v>
      </c>
      <c r="E169" s="40">
        <f t="shared" ref="E169:G169" si="97">E318</f>
        <v>57618</v>
      </c>
      <c r="F169" s="40">
        <f t="shared" si="97"/>
        <v>61370</v>
      </c>
      <c r="G169" s="40">
        <f t="shared" si="97"/>
        <v>409275</v>
      </c>
      <c r="H169" s="8">
        <f t="shared" si="84"/>
        <v>818.55</v>
      </c>
      <c r="I169" s="42"/>
    </row>
    <row r="170" spans="1:9" x14ac:dyDescent="0.25">
      <c r="A170" s="65">
        <v>48</v>
      </c>
      <c r="B170" s="102"/>
      <c r="C170" s="7" t="s">
        <v>212</v>
      </c>
      <c r="D170" s="40">
        <f>D351</f>
        <v>58390</v>
      </c>
      <c r="E170" s="40">
        <f t="shared" ref="E170:G170" si="98">E351</f>
        <v>36142</v>
      </c>
      <c r="F170" s="40">
        <f t="shared" si="98"/>
        <v>48501</v>
      </c>
      <c r="G170" s="40">
        <f t="shared" si="98"/>
        <v>62256</v>
      </c>
      <c r="H170" s="8">
        <f t="shared" si="84"/>
        <v>106.62099674601815</v>
      </c>
      <c r="I170" s="42"/>
    </row>
    <row r="171" spans="1:9" x14ac:dyDescent="0.25">
      <c r="A171" s="65">
        <v>487000</v>
      </c>
      <c r="B171" s="104">
        <v>416000</v>
      </c>
      <c r="C171" s="62" t="s">
        <v>181</v>
      </c>
      <c r="D171" s="40">
        <f>D352</f>
        <v>58390</v>
      </c>
      <c r="E171" s="40">
        <f t="shared" ref="E171:G171" si="99">E352</f>
        <v>36142</v>
      </c>
      <c r="F171" s="40">
        <f t="shared" si="99"/>
        <v>48501</v>
      </c>
      <c r="G171" s="40">
        <f t="shared" si="99"/>
        <v>62256</v>
      </c>
      <c r="H171" s="8">
        <f t="shared" si="84"/>
        <v>106.62099674601815</v>
      </c>
      <c r="I171" s="42"/>
    </row>
    <row r="172" spans="1:9" x14ac:dyDescent="0.25">
      <c r="A172" s="2">
        <v>487400</v>
      </c>
      <c r="B172" s="102">
        <v>416200</v>
      </c>
      <c r="C172" s="2" t="s">
        <v>196</v>
      </c>
      <c r="D172" s="40">
        <f>D353</f>
        <v>58390</v>
      </c>
      <c r="E172" s="40">
        <f t="shared" ref="E172:G172" si="100">E353</f>
        <v>36142</v>
      </c>
      <c r="F172" s="40">
        <f t="shared" si="100"/>
        <v>48501</v>
      </c>
      <c r="G172" s="40">
        <f t="shared" si="100"/>
        <v>62256</v>
      </c>
      <c r="H172" s="8">
        <f t="shared" si="84"/>
        <v>106.62099674601815</v>
      </c>
      <c r="I172" s="42"/>
    </row>
    <row r="173" spans="1:9" x14ac:dyDescent="0.25">
      <c r="A173" s="65">
        <v>488000</v>
      </c>
      <c r="B173" s="104">
        <v>482000</v>
      </c>
      <c r="C173" s="62" t="s">
        <v>192</v>
      </c>
      <c r="D173" s="40">
        <f>D483</f>
        <v>40000</v>
      </c>
      <c r="E173" s="40">
        <f t="shared" ref="E173:G173" si="101">E483</f>
        <v>32422</v>
      </c>
      <c r="F173" s="40">
        <f t="shared" si="101"/>
        <v>35755</v>
      </c>
      <c r="G173" s="40">
        <f t="shared" si="101"/>
        <v>51700</v>
      </c>
      <c r="H173" s="8">
        <f t="shared" si="84"/>
        <v>129.25</v>
      </c>
      <c r="I173" s="42"/>
    </row>
    <row r="174" spans="1:9" x14ac:dyDescent="0.25">
      <c r="A174" s="2">
        <v>488100</v>
      </c>
      <c r="B174" s="102">
        <v>482100</v>
      </c>
      <c r="C174" s="2" t="s">
        <v>192</v>
      </c>
      <c r="D174" s="40">
        <f>D484</f>
        <v>40000</v>
      </c>
      <c r="E174" s="40">
        <f t="shared" ref="E174:G174" si="102">E484</f>
        <v>32422</v>
      </c>
      <c r="F174" s="40">
        <f t="shared" si="102"/>
        <v>35755</v>
      </c>
      <c r="G174" s="40">
        <f t="shared" si="102"/>
        <v>51700</v>
      </c>
      <c r="H174" s="8">
        <f t="shared" si="84"/>
        <v>129.25</v>
      </c>
      <c r="I174" s="42"/>
    </row>
    <row r="175" spans="1:9" x14ac:dyDescent="0.25">
      <c r="A175" s="2"/>
      <c r="B175" s="27" t="s">
        <v>38</v>
      </c>
      <c r="C175" s="7" t="s">
        <v>22</v>
      </c>
      <c r="D175" s="40">
        <f>D319</f>
        <v>86380</v>
      </c>
      <c r="E175" s="40">
        <f t="shared" ref="E175:F175" si="103">E319</f>
        <v>0</v>
      </c>
      <c r="F175" s="40">
        <f t="shared" si="103"/>
        <v>0</v>
      </c>
      <c r="G175" s="40">
        <v>22000</v>
      </c>
      <c r="H175" s="8">
        <f t="shared" si="84"/>
        <v>25.468858532067607</v>
      </c>
      <c r="I175" s="42"/>
    </row>
    <row r="176" spans="1:9" x14ac:dyDescent="0.25">
      <c r="A176" s="2"/>
      <c r="B176" s="102" t="s">
        <v>38</v>
      </c>
      <c r="C176" s="2" t="s">
        <v>22</v>
      </c>
      <c r="D176" s="40">
        <f>D320</f>
        <v>86380</v>
      </c>
      <c r="E176" s="40">
        <f t="shared" ref="E176:F176" si="104">E320</f>
        <v>0</v>
      </c>
      <c r="F176" s="40">
        <f t="shared" si="104"/>
        <v>0</v>
      </c>
      <c r="G176" s="40">
        <v>22000</v>
      </c>
      <c r="H176" s="8">
        <f t="shared" si="84"/>
        <v>25.468858532067607</v>
      </c>
      <c r="I176" s="42"/>
    </row>
    <row r="177" spans="1:9" x14ac:dyDescent="0.25">
      <c r="A177" s="2"/>
      <c r="B177" s="105" t="s">
        <v>83</v>
      </c>
      <c r="C177" s="2"/>
      <c r="D177" s="40">
        <f t="shared" ref="D177:G179" si="105">D218+D279+D354+D386+D418+D441</f>
        <v>660258</v>
      </c>
      <c r="E177" s="40">
        <f t="shared" si="105"/>
        <v>231644</v>
      </c>
      <c r="F177" s="40">
        <f t="shared" si="105"/>
        <v>352014</v>
      </c>
      <c r="G177" s="40">
        <f t="shared" si="105"/>
        <v>2589725</v>
      </c>
      <c r="H177" s="8">
        <f t="shared" si="84"/>
        <v>392.22924977811704</v>
      </c>
      <c r="I177" s="42"/>
    </row>
    <row r="178" spans="1:9" x14ac:dyDescent="0.25">
      <c r="A178" s="65">
        <v>51</v>
      </c>
      <c r="B178" s="101">
        <v>510000</v>
      </c>
      <c r="C178" s="7" t="s">
        <v>92</v>
      </c>
      <c r="D178" s="40">
        <f t="shared" si="105"/>
        <v>660258</v>
      </c>
      <c r="E178" s="40">
        <f t="shared" si="105"/>
        <v>231644</v>
      </c>
      <c r="F178" s="40">
        <f t="shared" si="105"/>
        <v>352014</v>
      </c>
      <c r="G178" s="40">
        <f t="shared" si="105"/>
        <v>2589725</v>
      </c>
      <c r="H178" s="8">
        <f t="shared" si="84"/>
        <v>392.22924977811704</v>
      </c>
      <c r="I178" s="42"/>
    </row>
    <row r="179" spans="1:9" x14ac:dyDescent="0.25">
      <c r="A179" s="65">
        <v>511000</v>
      </c>
      <c r="B179" s="101">
        <v>511000</v>
      </c>
      <c r="C179" s="7" t="s">
        <v>31</v>
      </c>
      <c r="D179" s="40">
        <f t="shared" si="105"/>
        <v>648258</v>
      </c>
      <c r="E179" s="40">
        <f t="shared" si="105"/>
        <v>231541</v>
      </c>
      <c r="F179" s="40">
        <f t="shared" si="105"/>
        <v>350414</v>
      </c>
      <c r="G179" s="40">
        <f t="shared" si="105"/>
        <v>2577525</v>
      </c>
      <c r="H179" s="8">
        <f t="shared" si="84"/>
        <v>397.60789685588145</v>
      </c>
      <c r="I179" s="42"/>
    </row>
    <row r="180" spans="1:9" x14ac:dyDescent="0.25">
      <c r="A180" s="2">
        <v>511100</v>
      </c>
      <c r="B180" s="102">
        <v>511100</v>
      </c>
      <c r="C180" s="2" t="s">
        <v>93</v>
      </c>
      <c r="D180" s="40">
        <f>D221+D389</f>
        <v>32300</v>
      </c>
      <c r="E180" s="40">
        <f>E221+E389</f>
        <v>169274</v>
      </c>
      <c r="F180" s="40">
        <f>F221+F389</f>
        <v>237183</v>
      </c>
      <c r="G180" s="40">
        <f>G221+G389</f>
        <v>2454525</v>
      </c>
      <c r="H180" s="8">
        <f t="shared" si="84"/>
        <v>7599.1486068111453</v>
      </c>
      <c r="I180" s="42"/>
    </row>
    <row r="181" spans="1:9" x14ac:dyDescent="0.25">
      <c r="A181" s="2">
        <v>511200</v>
      </c>
      <c r="B181" s="27">
        <v>511200</v>
      </c>
      <c r="C181" s="2" t="s">
        <v>94</v>
      </c>
      <c r="D181" s="40">
        <f t="shared" ref="D181:G182" si="106">D232+D282+D357+D390+D421+D444</f>
        <v>608958</v>
      </c>
      <c r="E181" s="40">
        <f t="shared" si="106"/>
        <v>45531</v>
      </c>
      <c r="F181" s="40">
        <f t="shared" si="106"/>
        <v>95239</v>
      </c>
      <c r="G181" s="40">
        <f t="shared" si="106"/>
        <v>15000</v>
      </c>
      <c r="H181" s="8">
        <f t="shared" si="84"/>
        <v>2.4632240647138226</v>
      </c>
      <c r="I181" s="42"/>
    </row>
    <row r="182" spans="1:9" x14ac:dyDescent="0.25">
      <c r="A182" s="2">
        <v>511300</v>
      </c>
      <c r="B182" s="27">
        <v>511300</v>
      </c>
      <c r="C182" s="2" t="s">
        <v>95</v>
      </c>
      <c r="D182" s="40">
        <f t="shared" si="106"/>
        <v>7000</v>
      </c>
      <c r="E182" s="40">
        <f t="shared" si="106"/>
        <v>11311</v>
      </c>
      <c r="F182" s="40">
        <f t="shared" si="106"/>
        <v>12567</v>
      </c>
      <c r="G182" s="40">
        <f t="shared" si="106"/>
        <v>8000</v>
      </c>
      <c r="H182" s="8">
        <f t="shared" si="84"/>
        <v>114.28571428571428</v>
      </c>
      <c r="I182" s="42"/>
    </row>
    <row r="183" spans="1:9" x14ac:dyDescent="0.25">
      <c r="A183" s="2">
        <v>511400</v>
      </c>
      <c r="B183" s="27">
        <v>511400</v>
      </c>
      <c r="C183" s="2" t="s">
        <v>175</v>
      </c>
      <c r="D183" s="40">
        <f>D284</f>
        <v>0</v>
      </c>
      <c r="E183" s="40">
        <f t="shared" ref="E183:G183" si="107">E284</f>
        <v>2500</v>
      </c>
      <c r="F183" s="40">
        <f t="shared" si="107"/>
        <v>2500</v>
      </c>
      <c r="G183" s="40">
        <f t="shared" si="107"/>
        <v>0</v>
      </c>
      <c r="H183" s="8" t="e">
        <f t="shared" si="84"/>
        <v>#DIV/0!</v>
      </c>
      <c r="I183" s="42"/>
    </row>
    <row r="184" spans="1:9" x14ac:dyDescent="0.25">
      <c r="A184" s="2">
        <v>511700</v>
      </c>
      <c r="B184" s="27">
        <v>511700</v>
      </c>
      <c r="C184" s="2" t="s">
        <v>96</v>
      </c>
      <c r="D184" s="40">
        <f>D234+D285+D359+D392+D423+D446</f>
        <v>0</v>
      </c>
      <c r="E184" s="40">
        <f>E234+E285+E359+E392+E423+E446</f>
        <v>2925</v>
      </c>
      <c r="F184" s="40">
        <f>F234+F285+F359+F392+F423+F446</f>
        <v>2925</v>
      </c>
      <c r="G184" s="40">
        <f>G234+G285+G359+G392+G423+G446</f>
        <v>100000</v>
      </c>
      <c r="H184" s="8" t="e">
        <f t="shared" si="84"/>
        <v>#DIV/0!</v>
      </c>
      <c r="I184" s="42"/>
    </row>
    <row r="185" spans="1:9" x14ac:dyDescent="0.25">
      <c r="A185" s="65">
        <v>513000</v>
      </c>
      <c r="B185" s="104">
        <v>513000</v>
      </c>
      <c r="C185" s="62" t="s">
        <v>32</v>
      </c>
      <c r="D185" s="40">
        <f>D237</f>
        <v>10000</v>
      </c>
      <c r="E185" s="40">
        <f t="shared" ref="E185:G185" si="108">E237</f>
        <v>0</v>
      </c>
      <c r="F185" s="40">
        <f t="shared" si="108"/>
        <v>0</v>
      </c>
      <c r="G185" s="40">
        <f t="shared" si="108"/>
        <v>10000</v>
      </c>
      <c r="H185" s="8">
        <f t="shared" si="84"/>
        <v>100</v>
      </c>
      <c r="I185" s="42"/>
    </row>
    <row r="186" spans="1:9" x14ac:dyDescent="0.25">
      <c r="A186" s="2">
        <v>513600</v>
      </c>
      <c r="B186" s="27">
        <v>513600</v>
      </c>
      <c r="C186" s="2" t="s">
        <v>142</v>
      </c>
      <c r="D186" s="40">
        <f>D238</f>
        <v>10000</v>
      </c>
      <c r="E186" s="40">
        <f t="shared" ref="E186:G186" si="109">E238</f>
        <v>0</v>
      </c>
      <c r="F186" s="40">
        <f t="shared" si="109"/>
        <v>0</v>
      </c>
      <c r="G186" s="40">
        <f t="shared" si="109"/>
        <v>10000</v>
      </c>
      <c r="H186" s="8">
        <f t="shared" si="84"/>
        <v>100</v>
      </c>
      <c r="I186" s="42"/>
    </row>
    <row r="187" spans="1:9" x14ac:dyDescent="0.25">
      <c r="A187" s="65">
        <v>516000</v>
      </c>
      <c r="B187" s="104">
        <v>516000</v>
      </c>
      <c r="C187" s="62" t="s">
        <v>33</v>
      </c>
      <c r="D187" s="40">
        <f t="shared" ref="D187:G188" si="110">D286+D393</f>
        <v>2000</v>
      </c>
      <c r="E187" s="40">
        <f t="shared" si="110"/>
        <v>103</v>
      </c>
      <c r="F187" s="40">
        <f t="shared" si="110"/>
        <v>1600</v>
      </c>
      <c r="G187" s="40">
        <f t="shared" si="110"/>
        <v>2200</v>
      </c>
      <c r="H187" s="8">
        <f t="shared" si="84"/>
        <v>110.00000000000001</v>
      </c>
      <c r="I187" s="42"/>
    </row>
    <row r="188" spans="1:9" x14ac:dyDescent="0.25">
      <c r="A188" s="2">
        <v>516100</v>
      </c>
      <c r="B188" s="106">
        <v>516100</v>
      </c>
      <c r="C188" s="2" t="s">
        <v>33</v>
      </c>
      <c r="D188" s="40">
        <f t="shared" si="110"/>
        <v>2000</v>
      </c>
      <c r="E188" s="40">
        <f t="shared" si="110"/>
        <v>103</v>
      </c>
      <c r="F188" s="40">
        <f t="shared" si="110"/>
        <v>1600</v>
      </c>
      <c r="G188" s="40">
        <f t="shared" si="110"/>
        <v>2200</v>
      </c>
      <c r="H188" s="8">
        <f t="shared" si="84"/>
        <v>110.00000000000001</v>
      </c>
      <c r="I188" s="42"/>
    </row>
    <row r="189" spans="1:9" x14ac:dyDescent="0.25">
      <c r="A189" s="2"/>
      <c r="B189" s="27"/>
      <c r="C189" s="7" t="s">
        <v>97</v>
      </c>
      <c r="D189" s="40">
        <f>D242+D254+D291+D326+D363+D398+D424+D447+D485</f>
        <v>4777540</v>
      </c>
      <c r="E189" s="40">
        <f>E242+E254+E291+E326+E363+E398+E424+E447+E485</f>
        <v>3064081</v>
      </c>
      <c r="F189" s="40">
        <f>F242+F254+F291+F326+F363+F398+F424+F447+F485</f>
        <v>4143306</v>
      </c>
      <c r="G189" s="40">
        <f>G242+G254+G291+G326+G363+G398+G424+G447+G485</f>
        <v>6782894</v>
      </c>
      <c r="H189" s="8">
        <f t="shared" si="84"/>
        <v>141.97461455058462</v>
      </c>
      <c r="I189" s="42"/>
    </row>
    <row r="190" spans="1:9" x14ac:dyDescent="0.25">
      <c r="A190" s="31"/>
      <c r="B190" s="31"/>
      <c r="C190" s="16"/>
      <c r="D190" s="32"/>
      <c r="E190" s="32"/>
      <c r="F190" s="32"/>
      <c r="G190" s="32"/>
      <c r="H190" s="32"/>
      <c r="I190" s="42"/>
    </row>
    <row r="191" spans="1:9" x14ac:dyDescent="0.25">
      <c r="A191" s="31"/>
      <c r="B191" s="31"/>
      <c r="C191" s="16"/>
      <c r="D191" s="32"/>
      <c r="E191" s="32"/>
      <c r="F191" s="32"/>
      <c r="G191" s="32"/>
      <c r="H191" s="32"/>
      <c r="I191" s="42"/>
    </row>
    <row r="192" spans="1:9" x14ac:dyDescent="0.25">
      <c r="A192" s="31"/>
      <c r="B192" s="31"/>
      <c r="C192" s="16"/>
      <c r="D192" s="32"/>
      <c r="E192" s="32"/>
      <c r="F192" s="32"/>
      <c r="G192" s="32"/>
      <c r="H192" s="32"/>
      <c r="I192" s="42"/>
    </row>
    <row r="193" spans="1:9" x14ac:dyDescent="0.25">
      <c r="A193" s="31"/>
      <c r="B193" s="31"/>
      <c r="C193" s="16"/>
      <c r="D193" s="32"/>
      <c r="E193" s="32"/>
      <c r="F193" s="32"/>
      <c r="G193" s="32"/>
      <c r="H193" s="32"/>
      <c r="I193" s="42"/>
    </row>
    <row r="194" spans="1:9" x14ac:dyDescent="0.25">
      <c r="A194" s="31"/>
      <c r="B194" s="31"/>
      <c r="C194" s="16"/>
      <c r="D194" s="32"/>
      <c r="E194" s="32"/>
      <c r="F194" s="32"/>
      <c r="G194" s="32"/>
      <c r="H194" s="32"/>
      <c r="I194" s="42"/>
    </row>
    <row r="195" spans="1:9" x14ac:dyDescent="0.25">
      <c r="A195" s="31"/>
      <c r="B195" s="31"/>
      <c r="C195" s="16"/>
      <c r="D195" s="32"/>
      <c r="E195" s="32"/>
      <c r="F195" s="32"/>
      <c r="G195" s="32"/>
      <c r="H195" s="32"/>
      <c r="I195" s="42"/>
    </row>
    <row r="196" spans="1:9" x14ac:dyDescent="0.25">
      <c r="A196" s="31"/>
      <c r="B196" s="31"/>
      <c r="C196" s="16"/>
      <c r="D196" s="32"/>
      <c r="E196" s="32"/>
      <c r="F196" s="32"/>
      <c r="G196" s="32"/>
      <c r="H196" s="32"/>
      <c r="I196" s="42"/>
    </row>
    <row r="197" spans="1:9" x14ac:dyDescent="0.25">
      <c r="A197" s="31"/>
      <c r="B197" s="31"/>
      <c r="C197" s="16"/>
      <c r="D197" s="32"/>
      <c r="E197" s="32"/>
      <c r="F197" s="32"/>
      <c r="G197" s="32"/>
      <c r="H197" s="32"/>
      <c r="I197" s="42"/>
    </row>
    <row r="198" spans="1:9" x14ac:dyDescent="0.25">
      <c r="A198" s="31"/>
      <c r="B198" s="31"/>
      <c r="C198" s="16"/>
      <c r="D198" s="32"/>
      <c r="E198" s="32"/>
      <c r="F198" s="32"/>
      <c r="G198" s="32"/>
      <c r="H198" s="32"/>
      <c r="I198" s="42"/>
    </row>
    <row r="199" spans="1:9" x14ac:dyDescent="0.25">
      <c r="A199" s="31"/>
      <c r="B199" s="29">
        <v>1</v>
      </c>
      <c r="C199" s="29" t="s">
        <v>123</v>
      </c>
      <c r="D199" s="29"/>
      <c r="E199" s="80"/>
      <c r="F199" s="80"/>
      <c r="G199" s="42"/>
      <c r="H199" s="32"/>
      <c r="I199" s="42"/>
    </row>
    <row r="200" spans="1:9" x14ac:dyDescent="0.25">
      <c r="A200" s="112" t="s">
        <v>176</v>
      </c>
      <c r="B200" s="107" t="s">
        <v>117</v>
      </c>
      <c r="C200" s="20" t="s">
        <v>121</v>
      </c>
      <c r="D200" s="49" t="s">
        <v>135</v>
      </c>
      <c r="E200" s="84" t="s">
        <v>132</v>
      </c>
      <c r="F200" s="84" t="s">
        <v>134</v>
      </c>
      <c r="G200" s="50" t="s">
        <v>135</v>
      </c>
      <c r="H200" s="51" t="s">
        <v>136</v>
      </c>
      <c r="I200" s="42"/>
    </row>
    <row r="201" spans="1:9" x14ac:dyDescent="0.25">
      <c r="A201" s="5" t="s">
        <v>178</v>
      </c>
      <c r="B201" s="108" t="s">
        <v>118</v>
      </c>
      <c r="C201" s="23"/>
      <c r="D201" s="52">
        <v>2016</v>
      </c>
      <c r="E201" s="85" t="s">
        <v>139</v>
      </c>
      <c r="F201" s="85">
        <v>2016</v>
      </c>
      <c r="G201" s="53">
        <v>2017</v>
      </c>
      <c r="H201" s="54" t="s">
        <v>137</v>
      </c>
      <c r="I201" s="42"/>
    </row>
    <row r="202" spans="1:9" x14ac:dyDescent="0.25">
      <c r="A202" s="5"/>
      <c r="B202" s="99">
        <v>1</v>
      </c>
      <c r="C202" s="25">
        <v>2</v>
      </c>
      <c r="D202" s="39">
        <v>3</v>
      </c>
      <c r="E202" s="83">
        <v>4</v>
      </c>
      <c r="F202" s="83">
        <v>5</v>
      </c>
      <c r="G202" s="47">
        <v>6</v>
      </c>
      <c r="H202" s="48">
        <v>7</v>
      </c>
      <c r="I202" s="42"/>
    </row>
    <row r="203" spans="1:9" x14ac:dyDescent="0.25">
      <c r="A203" s="2"/>
      <c r="B203" s="100" t="s">
        <v>61</v>
      </c>
      <c r="C203" s="30"/>
      <c r="D203" s="40">
        <f>D204</f>
        <v>683021</v>
      </c>
      <c r="E203" s="40">
        <f t="shared" ref="E203:G203" si="111">E204</f>
        <v>493512</v>
      </c>
      <c r="F203" s="40">
        <f t="shared" si="111"/>
        <v>628734</v>
      </c>
      <c r="G203" s="40">
        <f t="shared" si="111"/>
        <v>576833</v>
      </c>
      <c r="H203" s="8">
        <f>G203/D203*100</f>
        <v>84.453186651654931</v>
      </c>
      <c r="I203" s="42"/>
    </row>
    <row r="204" spans="1:9" x14ac:dyDescent="0.25">
      <c r="A204" s="65">
        <v>41</v>
      </c>
      <c r="B204" s="101">
        <v>410000</v>
      </c>
      <c r="C204" s="7" t="s">
        <v>71</v>
      </c>
      <c r="D204" s="36">
        <f>D205+D216</f>
        <v>683021</v>
      </c>
      <c r="E204" s="36">
        <f>E205+E216</f>
        <v>493512</v>
      </c>
      <c r="F204" s="36">
        <f>F205+F216</f>
        <v>628734</v>
      </c>
      <c r="G204" s="36">
        <f>G205+G216</f>
        <v>576833</v>
      </c>
      <c r="H204" s="8">
        <f t="shared" ref="H204:H243" si="112">G204/D204*100</f>
        <v>84.453186651654931</v>
      </c>
      <c r="I204" s="42"/>
    </row>
    <row r="205" spans="1:9" x14ac:dyDescent="0.25">
      <c r="A205" s="65">
        <v>412000</v>
      </c>
      <c r="B205" s="101">
        <v>412000</v>
      </c>
      <c r="C205" s="7" t="s">
        <v>74</v>
      </c>
      <c r="D205" s="36">
        <f>D206+D207+D208+D209+D210</f>
        <v>683021</v>
      </c>
      <c r="E205" s="36">
        <f t="shared" ref="E205:G205" si="113">E206+E207+E208+E209+E210</f>
        <v>476835</v>
      </c>
      <c r="F205" s="36">
        <f t="shared" si="113"/>
        <v>605494</v>
      </c>
      <c r="G205" s="36">
        <f t="shared" si="113"/>
        <v>576833</v>
      </c>
      <c r="H205" s="8">
        <f t="shared" si="112"/>
        <v>84.453186651654931</v>
      </c>
      <c r="I205" s="42"/>
    </row>
    <row r="206" spans="1:9" x14ac:dyDescent="0.25">
      <c r="A206" s="2">
        <v>412200</v>
      </c>
      <c r="B206" s="106">
        <v>412200</v>
      </c>
      <c r="C206" s="60" t="s">
        <v>274</v>
      </c>
      <c r="D206" s="63">
        <v>5000</v>
      </c>
      <c r="E206" s="63">
        <v>1199</v>
      </c>
      <c r="F206" s="63">
        <v>8018</v>
      </c>
      <c r="G206" s="63">
        <v>7000</v>
      </c>
      <c r="H206" s="8">
        <f t="shared" si="112"/>
        <v>140</v>
      </c>
      <c r="I206" s="42"/>
    </row>
    <row r="207" spans="1:9" x14ac:dyDescent="0.25">
      <c r="A207" s="2">
        <v>412500</v>
      </c>
      <c r="B207" s="106">
        <v>412500</v>
      </c>
      <c r="C207" s="60" t="s">
        <v>276</v>
      </c>
      <c r="D207" s="63">
        <v>100000</v>
      </c>
      <c r="E207" s="63">
        <v>79007</v>
      </c>
      <c r="F207" s="63">
        <v>105193</v>
      </c>
      <c r="G207" s="63">
        <v>57000</v>
      </c>
      <c r="H207" s="8">
        <f t="shared" si="112"/>
        <v>56.999999999999993</v>
      </c>
      <c r="I207" s="42"/>
    </row>
    <row r="208" spans="1:9" x14ac:dyDescent="0.25">
      <c r="A208" s="2">
        <v>412700</v>
      </c>
      <c r="B208" s="106">
        <v>412700</v>
      </c>
      <c r="C208" s="60" t="s">
        <v>275</v>
      </c>
      <c r="D208" s="63">
        <v>5000</v>
      </c>
      <c r="E208" s="63">
        <v>2677</v>
      </c>
      <c r="F208" s="63">
        <v>2805</v>
      </c>
      <c r="G208" s="63">
        <v>5000</v>
      </c>
      <c r="H208" s="8">
        <f t="shared" si="112"/>
        <v>100</v>
      </c>
      <c r="I208" s="42"/>
    </row>
    <row r="209" spans="1:9" x14ac:dyDescent="0.25">
      <c r="A209" s="2">
        <v>412800</v>
      </c>
      <c r="B209" s="106">
        <v>412800</v>
      </c>
      <c r="C209" s="60" t="s">
        <v>277</v>
      </c>
      <c r="D209" s="63">
        <v>316000</v>
      </c>
      <c r="E209" s="63">
        <v>221631</v>
      </c>
      <c r="F209" s="63">
        <v>252118</v>
      </c>
      <c r="G209" s="63">
        <v>332733</v>
      </c>
      <c r="H209" s="8">
        <f t="shared" si="112"/>
        <v>105.29525316455697</v>
      </c>
      <c r="I209" s="42"/>
    </row>
    <row r="210" spans="1:9" x14ac:dyDescent="0.25">
      <c r="A210" s="2">
        <v>412900</v>
      </c>
      <c r="B210" s="103">
        <v>412900</v>
      </c>
      <c r="C210" s="2" t="s">
        <v>141</v>
      </c>
      <c r="D210" s="114">
        <f>D211+D212+D213+D214+D215</f>
        <v>257021</v>
      </c>
      <c r="E210" s="114">
        <f t="shared" ref="E210:G210" si="114">E211+E212+E213+E214+E215</f>
        <v>172321</v>
      </c>
      <c r="F210" s="114">
        <f t="shared" si="114"/>
        <v>237360</v>
      </c>
      <c r="G210" s="114">
        <f t="shared" si="114"/>
        <v>175100</v>
      </c>
      <c r="H210" s="8">
        <f t="shared" si="112"/>
        <v>68.12672894432751</v>
      </c>
      <c r="I210" s="42"/>
    </row>
    <row r="211" spans="1:9" x14ac:dyDescent="0.25">
      <c r="A211" s="2">
        <v>412900</v>
      </c>
      <c r="B211" s="103">
        <v>412900</v>
      </c>
      <c r="C211" s="2" t="s">
        <v>249</v>
      </c>
      <c r="D211" s="66">
        <v>156000</v>
      </c>
      <c r="E211" s="120">
        <v>117240</v>
      </c>
      <c r="F211" s="120">
        <v>156000</v>
      </c>
      <c r="G211" s="120">
        <v>135000</v>
      </c>
      <c r="H211" s="8">
        <f t="shared" si="112"/>
        <v>86.538461538461547</v>
      </c>
      <c r="I211" s="42"/>
    </row>
    <row r="212" spans="1:9" x14ac:dyDescent="0.25">
      <c r="A212" s="2">
        <v>412900</v>
      </c>
      <c r="B212" s="103">
        <v>412900</v>
      </c>
      <c r="C212" s="2" t="s">
        <v>250</v>
      </c>
      <c r="D212" s="37">
        <v>21965</v>
      </c>
      <c r="E212" s="120">
        <v>8046</v>
      </c>
      <c r="F212" s="120">
        <v>10500</v>
      </c>
      <c r="G212" s="120">
        <v>7100</v>
      </c>
      <c r="H212" s="8">
        <f t="shared" si="112"/>
        <v>32.324152060095606</v>
      </c>
      <c r="I212" s="42"/>
    </row>
    <row r="213" spans="1:9" x14ac:dyDescent="0.25">
      <c r="A213" s="2">
        <v>412900</v>
      </c>
      <c r="B213" s="103">
        <v>412900</v>
      </c>
      <c r="C213" s="2" t="s">
        <v>251</v>
      </c>
      <c r="D213" s="37">
        <v>20000</v>
      </c>
      <c r="E213" s="120">
        <v>16520</v>
      </c>
      <c r="F213" s="120">
        <v>20000</v>
      </c>
      <c r="G213" s="120">
        <v>20000</v>
      </c>
      <c r="H213" s="8">
        <f t="shared" si="112"/>
        <v>100</v>
      </c>
      <c r="I213" s="42"/>
    </row>
    <row r="214" spans="1:9" x14ac:dyDescent="0.25">
      <c r="A214" s="2">
        <v>412900</v>
      </c>
      <c r="B214" s="103">
        <v>412900</v>
      </c>
      <c r="C214" s="2" t="s">
        <v>252</v>
      </c>
      <c r="D214" s="37">
        <v>8000</v>
      </c>
      <c r="E214" s="120">
        <v>7100</v>
      </c>
      <c r="F214" s="120">
        <v>8000</v>
      </c>
      <c r="G214" s="120">
        <v>8000</v>
      </c>
      <c r="H214" s="8">
        <f t="shared" si="112"/>
        <v>100</v>
      </c>
      <c r="I214" s="42"/>
    </row>
    <row r="215" spans="1:9" x14ac:dyDescent="0.25">
      <c r="A215" s="2">
        <v>412900</v>
      </c>
      <c r="B215" s="103">
        <v>412900</v>
      </c>
      <c r="C215" s="2" t="s">
        <v>278</v>
      </c>
      <c r="D215" s="37">
        <v>51056</v>
      </c>
      <c r="E215" s="120">
        <v>23415</v>
      </c>
      <c r="F215" s="120">
        <v>42860</v>
      </c>
      <c r="G215" s="120">
        <v>5000</v>
      </c>
      <c r="H215" s="8">
        <f t="shared" si="112"/>
        <v>9.7931682858038229</v>
      </c>
      <c r="I215" s="42"/>
    </row>
    <row r="216" spans="1:9" x14ac:dyDescent="0.25">
      <c r="A216" s="65">
        <v>415000</v>
      </c>
      <c r="B216" s="109">
        <v>415000</v>
      </c>
      <c r="C216" s="62" t="s">
        <v>12</v>
      </c>
      <c r="D216" s="38">
        <f>D217</f>
        <v>0</v>
      </c>
      <c r="E216" s="38">
        <f t="shared" ref="E216:G216" si="115">E217</f>
        <v>16677</v>
      </c>
      <c r="F216" s="38">
        <f t="shared" si="115"/>
        <v>23240</v>
      </c>
      <c r="G216" s="38">
        <f t="shared" si="115"/>
        <v>0</v>
      </c>
      <c r="H216" s="8" t="e">
        <f t="shared" si="112"/>
        <v>#DIV/0!</v>
      </c>
      <c r="I216" s="42"/>
    </row>
    <row r="217" spans="1:9" x14ac:dyDescent="0.25">
      <c r="A217" s="2">
        <v>415200</v>
      </c>
      <c r="B217" s="103">
        <v>415200</v>
      </c>
      <c r="C217" s="2" t="s">
        <v>12</v>
      </c>
      <c r="D217" s="37">
        <v>0</v>
      </c>
      <c r="E217" s="95">
        <v>16677</v>
      </c>
      <c r="F217" s="95">
        <v>23240</v>
      </c>
      <c r="G217" s="96"/>
      <c r="H217" s="8" t="e">
        <f t="shared" si="112"/>
        <v>#DIV/0!</v>
      </c>
      <c r="I217" s="42"/>
    </row>
    <row r="218" spans="1:9" x14ac:dyDescent="0.25">
      <c r="A218" s="2"/>
      <c r="B218" s="64" t="s">
        <v>83</v>
      </c>
      <c r="C218" s="97"/>
      <c r="D218" s="67">
        <f>D219</f>
        <v>651258</v>
      </c>
      <c r="E218" s="67">
        <f t="shared" ref="E218:G218" si="116">E219</f>
        <v>223230</v>
      </c>
      <c r="F218" s="67">
        <f t="shared" si="116"/>
        <v>340847</v>
      </c>
      <c r="G218" s="67">
        <f t="shared" si="116"/>
        <v>2579525</v>
      </c>
      <c r="H218" s="8">
        <f t="shared" si="112"/>
        <v>396.08342623046474</v>
      </c>
      <c r="I218" s="42"/>
    </row>
    <row r="219" spans="1:9" x14ac:dyDescent="0.25">
      <c r="A219" s="65">
        <v>51</v>
      </c>
      <c r="B219" s="109">
        <v>510000</v>
      </c>
      <c r="C219" s="62" t="s">
        <v>92</v>
      </c>
      <c r="D219" s="67">
        <f>D220+D237</f>
        <v>651258</v>
      </c>
      <c r="E219" s="67">
        <f>E220+E237</f>
        <v>223230</v>
      </c>
      <c r="F219" s="67">
        <f>F220+F237</f>
        <v>340847</v>
      </c>
      <c r="G219" s="67">
        <f>G220+G237</f>
        <v>2579525</v>
      </c>
      <c r="H219" s="8">
        <f t="shared" si="112"/>
        <v>396.08342623046474</v>
      </c>
      <c r="I219" s="42"/>
    </row>
    <row r="220" spans="1:9" x14ac:dyDescent="0.25">
      <c r="A220" s="65">
        <v>511000</v>
      </c>
      <c r="B220" s="109">
        <v>511000</v>
      </c>
      <c r="C220" s="62" t="s">
        <v>31</v>
      </c>
      <c r="D220" s="67">
        <f>D221+D232+D233+D234</f>
        <v>641258</v>
      </c>
      <c r="E220" s="67">
        <f>E221+E232+E233+E234</f>
        <v>223230</v>
      </c>
      <c r="F220" s="67">
        <f>F221+F232+F233+F234</f>
        <v>340847</v>
      </c>
      <c r="G220" s="67">
        <f>G221+G232+G233+G234</f>
        <v>2569525</v>
      </c>
      <c r="H220" s="8">
        <f t="shared" si="112"/>
        <v>400.70065402692831</v>
      </c>
      <c r="I220" s="42"/>
    </row>
    <row r="221" spans="1:9" x14ac:dyDescent="0.25">
      <c r="A221" s="62">
        <v>511100</v>
      </c>
      <c r="B221" s="123">
        <v>511100</v>
      </c>
      <c r="C221" s="62" t="s">
        <v>143</v>
      </c>
      <c r="D221" s="118">
        <f>D222+D223+D224+D225+D226+D227+D228+D229+D231</f>
        <v>32300</v>
      </c>
      <c r="E221" s="118">
        <f t="shared" ref="E221:F221" si="117">E222+E223+E224+E225+E226+E227+E228+E229+E231</f>
        <v>169274</v>
      </c>
      <c r="F221" s="118">
        <f t="shared" si="117"/>
        <v>237183</v>
      </c>
      <c r="G221" s="118">
        <f>G222+G223+G224+G225+G226+G227+G228+G229+G230+G231</f>
        <v>2454525</v>
      </c>
      <c r="H221" s="8">
        <f t="shared" si="112"/>
        <v>7599.1486068111453</v>
      </c>
      <c r="I221" s="42"/>
    </row>
    <row r="222" spans="1:9" x14ac:dyDescent="0.25">
      <c r="A222" s="2">
        <v>511100</v>
      </c>
      <c r="B222" s="103">
        <v>511100</v>
      </c>
      <c r="C222" s="2" t="s">
        <v>143</v>
      </c>
      <c r="D222" s="37">
        <v>32300</v>
      </c>
      <c r="E222" s="86">
        <v>169274</v>
      </c>
      <c r="F222" s="86">
        <v>237183</v>
      </c>
      <c r="G222" s="117">
        <v>0</v>
      </c>
      <c r="H222" s="8">
        <f t="shared" si="112"/>
        <v>0</v>
      </c>
      <c r="I222" s="42"/>
    </row>
    <row r="223" spans="1:9" x14ac:dyDescent="0.25">
      <c r="A223" s="2">
        <v>511100</v>
      </c>
      <c r="B223" s="103">
        <v>511100</v>
      </c>
      <c r="C223" s="2" t="s">
        <v>246</v>
      </c>
      <c r="D223" s="37"/>
      <c r="E223" s="86"/>
      <c r="F223" s="86"/>
      <c r="G223" s="117">
        <v>147796</v>
      </c>
      <c r="H223" s="8" t="e">
        <f t="shared" si="112"/>
        <v>#DIV/0!</v>
      </c>
      <c r="I223" s="42"/>
    </row>
    <row r="224" spans="1:9" x14ac:dyDescent="0.25">
      <c r="A224" s="2">
        <v>511100</v>
      </c>
      <c r="B224" s="103">
        <v>511100</v>
      </c>
      <c r="C224" s="2" t="s">
        <v>240</v>
      </c>
      <c r="D224" s="37"/>
      <c r="E224" s="86"/>
      <c r="F224" s="86"/>
      <c r="G224" s="86">
        <v>630071</v>
      </c>
      <c r="H224" s="8" t="e">
        <f t="shared" si="112"/>
        <v>#DIV/0!</v>
      </c>
      <c r="I224" s="42"/>
    </row>
    <row r="225" spans="1:9" x14ac:dyDescent="0.25">
      <c r="A225" s="2">
        <v>511100</v>
      </c>
      <c r="B225" s="103">
        <v>511100</v>
      </c>
      <c r="C225" s="2" t="s">
        <v>241</v>
      </c>
      <c r="D225" s="37"/>
      <c r="E225" s="86"/>
      <c r="F225" s="86"/>
      <c r="G225" s="86">
        <v>329587</v>
      </c>
      <c r="H225" s="8" t="e">
        <f t="shared" si="112"/>
        <v>#DIV/0!</v>
      </c>
      <c r="I225" s="42"/>
    </row>
    <row r="226" spans="1:9" x14ac:dyDescent="0.25">
      <c r="A226" s="2">
        <v>511100</v>
      </c>
      <c r="B226" s="103">
        <v>511100</v>
      </c>
      <c r="C226" s="2" t="s">
        <v>242</v>
      </c>
      <c r="D226" s="37"/>
      <c r="E226" s="86"/>
      <c r="F226" s="86"/>
      <c r="G226" s="86">
        <v>135445</v>
      </c>
      <c r="H226" s="8" t="e">
        <f t="shared" si="112"/>
        <v>#DIV/0!</v>
      </c>
      <c r="I226" s="42"/>
    </row>
    <row r="227" spans="1:9" x14ac:dyDescent="0.25">
      <c r="A227" s="2">
        <v>511100</v>
      </c>
      <c r="B227" s="103">
        <v>511100</v>
      </c>
      <c r="C227" s="2" t="s">
        <v>243</v>
      </c>
      <c r="D227" s="37"/>
      <c r="E227" s="86"/>
      <c r="F227" s="86"/>
      <c r="G227" s="86">
        <v>294150</v>
      </c>
      <c r="H227" s="8" t="e">
        <f t="shared" si="112"/>
        <v>#DIV/0!</v>
      </c>
      <c r="I227" s="42"/>
    </row>
    <row r="228" spans="1:9" x14ac:dyDescent="0.25">
      <c r="A228" s="2">
        <v>511100</v>
      </c>
      <c r="B228" s="103">
        <v>511100</v>
      </c>
      <c r="C228" s="2" t="s">
        <v>244</v>
      </c>
      <c r="D228" s="37"/>
      <c r="E228" s="86"/>
      <c r="F228" s="86"/>
      <c r="G228" s="86">
        <v>500000</v>
      </c>
      <c r="H228" s="8" t="e">
        <f t="shared" si="112"/>
        <v>#DIV/0!</v>
      </c>
      <c r="I228" s="42"/>
    </row>
    <row r="229" spans="1:9" x14ac:dyDescent="0.25">
      <c r="A229" s="2">
        <v>511100</v>
      </c>
      <c r="B229" s="103">
        <v>511100</v>
      </c>
      <c r="C229" s="2" t="s">
        <v>245</v>
      </c>
      <c r="D229" s="37"/>
      <c r="E229" s="86"/>
      <c r="F229" s="86"/>
      <c r="G229" s="86">
        <v>200000</v>
      </c>
      <c r="H229" s="8" t="e">
        <f t="shared" si="112"/>
        <v>#DIV/0!</v>
      </c>
      <c r="I229" s="42"/>
    </row>
    <row r="230" spans="1:9" x14ac:dyDescent="0.25">
      <c r="A230" s="2">
        <v>511100</v>
      </c>
      <c r="B230" s="103">
        <v>511100</v>
      </c>
      <c r="C230" s="2" t="s">
        <v>281</v>
      </c>
      <c r="D230" s="37"/>
      <c r="E230" s="86"/>
      <c r="F230" s="86"/>
      <c r="G230" s="86">
        <v>35000</v>
      </c>
      <c r="H230" s="8" t="e">
        <f t="shared" si="112"/>
        <v>#DIV/0!</v>
      </c>
      <c r="I230" s="42"/>
    </row>
    <row r="231" spans="1:9" x14ac:dyDescent="0.25">
      <c r="A231" s="2">
        <v>511100</v>
      </c>
      <c r="B231" s="103">
        <v>511100</v>
      </c>
      <c r="C231" s="2" t="s">
        <v>247</v>
      </c>
      <c r="D231" s="37"/>
      <c r="E231" s="86"/>
      <c r="F231" s="86"/>
      <c r="G231" s="86">
        <v>182476</v>
      </c>
      <c r="H231" s="8" t="e">
        <f t="shared" si="112"/>
        <v>#DIV/0!</v>
      </c>
      <c r="I231" s="42"/>
    </row>
    <row r="232" spans="1:9" x14ac:dyDescent="0.25">
      <c r="A232" s="2">
        <v>511200</v>
      </c>
      <c r="B232" s="103">
        <v>511200</v>
      </c>
      <c r="C232" s="2" t="s">
        <v>94</v>
      </c>
      <c r="D232" s="37">
        <v>608958</v>
      </c>
      <c r="E232" s="86">
        <v>45531</v>
      </c>
      <c r="F232" s="86">
        <v>95239</v>
      </c>
      <c r="G232" s="86">
        <v>15000</v>
      </c>
      <c r="H232" s="8">
        <f t="shared" si="112"/>
        <v>2.4632240647138226</v>
      </c>
      <c r="I232" s="42"/>
    </row>
    <row r="233" spans="1:9" x14ac:dyDescent="0.25">
      <c r="A233" s="2">
        <v>511300</v>
      </c>
      <c r="B233" s="103">
        <v>511300</v>
      </c>
      <c r="C233" s="2" t="s">
        <v>95</v>
      </c>
      <c r="D233" s="37">
        <v>0</v>
      </c>
      <c r="E233" s="86">
        <v>5500</v>
      </c>
      <c r="F233" s="86">
        <v>5500</v>
      </c>
      <c r="G233" s="61"/>
      <c r="H233" s="8" t="e">
        <f t="shared" si="112"/>
        <v>#DIV/0!</v>
      </c>
      <c r="I233" s="42"/>
    </row>
    <row r="234" spans="1:9" x14ac:dyDescent="0.25">
      <c r="A234" s="2">
        <v>511700</v>
      </c>
      <c r="B234" s="103">
        <v>511700</v>
      </c>
      <c r="C234" s="2" t="s">
        <v>96</v>
      </c>
      <c r="D234" s="114">
        <f>D235+D236</f>
        <v>0</v>
      </c>
      <c r="E234" s="114">
        <f t="shared" ref="E234:G234" si="118">E235+E236</f>
        <v>2925</v>
      </c>
      <c r="F234" s="114">
        <f t="shared" si="118"/>
        <v>2925</v>
      </c>
      <c r="G234" s="114">
        <f t="shared" si="118"/>
        <v>100000</v>
      </c>
      <c r="H234" s="8" t="e">
        <f t="shared" si="112"/>
        <v>#DIV/0!</v>
      </c>
      <c r="I234" s="42"/>
    </row>
    <row r="235" spans="1:9" x14ac:dyDescent="0.25">
      <c r="A235" s="2">
        <v>511700</v>
      </c>
      <c r="B235" s="103">
        <v>511700</v>
      </c>
      <c r="C235" s="2" t="s">
        <v>96</v>
      </c>
      <c r="D235" s="37">
        <v>0</v>
      </c>
      <c r="E235" s="86">
        <v>2925</v>
      </c>
      <c r="F235" s="86">
        <v>2925</v>
      </c>
      <c r="G235" s="120">
        <v>0</v>
      </c>
      <c r="H235" s="8" t="e">
        <f t="shared" si="112"/>
        <v>#DIV/0!</v>
      </c>
      <c r="I235" s="42"/>
    </row>
    <row r="236" spans="1:9" x14ac:dyDescent="0.25">
      <c r="A236" s="2">
        <v>511700</v>
      </c>
      <c r="B236" s="103">
        <v>511700</v>
      </c>
      <c r="C236" s="2" t="s">
        <v>248</v>
      </c>
      <c r="D236" s="37">
        <v>0</v>
      </c>
      <c r="E236" s="86">
        <v>0</v>
      </c>
      <c r="F236" s="86">
        <v>0</v>
      </c>
      <c r="G236" s="86">
        <v>100000</v>
      </c>
      <c r="H236" s="8" t="e">
        <f t="shared" si="112"/>
        <v>#DIV/0!</v>
      </c>
      <c r="I236" s="42"/>
    </row>
    <row r="237" spans="1:9" x14ac:dyDescent="0.25">
      <c r="A237" s="65">
        <v>513000</v>
      </c>
      <c r="B237" s="110">
        <v>513000</v>
      </c>
      <c r="C237" s="62" t="s">
        <v>32</v>
      </c>
      <c r="D237" s="38">
        <f>D238</f>
        <v>10000</v>
      </c>
      <c r="E237" s="38">
        <f t="shared" ref="E237:G237" si="119">E238</f>
        <v>0</v>
      </c>
      <c r="F237" s="38">
        <f t="shared" si="119"/>
        <v>0</v>
      </c>
      <c r="G237" s="38">
        <f t="shared" si="119"/>
        <v>10000</v>
      </c>
      <c r="H237" s="8">
        <f t="shared" si="112"/>
        <v>100</v>
      </c>
      <c r="I237" s="42"/>
    </row>
    <row r="238" spans="1:9" x14ac:dyDescent="0.25">
      <c r="A238" s="2">
        <v>513600</v>
      </c>
      <c r="B238" s="111">
        <v>513600</v>
      </c>
      <c r="C238" s="60" t="s">
        <v>142</v>
      </c>
      <c r="D238" s="37">
        <v>10000</v>
      </c>
      <c r="E238" s="86">
        <v>0</v>
      </c>
      <c r="F238" s="86">
        <v>0</v>
      </c>
      <c r="G238" s="86">
        <v>10000</v>
      </c>
      <c r="H238" s="8">
        <f t="shared" si="112"/>
        <v>100</v>
      </c>
      <c r="I238" s="42"/>
    </row>
    <row r="239" spans="1:9" x14ac:dyDescent="0.25">
      <c r="A239" s="65">
        <v>63</v>
      </c>
      <c r="B239" s="111"/>
      <c r="C239" s="62" t="s">
        <v>206</v>
      </c>
      <c r="D239" s="114">
        <f>D240</f>
        <v>100000</v>
      </c>
      <c r="E239" s="114">
        <f t="shared" ref="E239:G240" si="120">E240</f>
        <v>0</v>
      </c>
      <c r="F239" s="114">
        <f t="shared" si="120"/>
        <v>0</v>
      </c>
      <c r="G239" s="114">
        <f t="shared" si="120"/>
        <v>208918</v>
      </c>
      <c r="H239" s="8">
        <f t="shared" si="112"/>
        <v>208.91799999999998</v>
      </c>
      <c r="I239" s="42"/>
    </row>
    <row r="240" spans="1:9" x14ac:dyDescent="0.25">
      <c r="A240" s="65">
        <v>631000</v>
      </c>
      <c r="B240" s="110">
        <v>517000</v>
      </c>
      <c r="C240" s="62" t="s">
        <v>197</v>
      </c>
      <c r="D240" s="38">
        <f>D241</f>
        <v>100000</v>
      </c>
      <c r="E240" s="38">
        <f t="shared" si="120"/>
        <v>0</v>
      </c>
      <c r="F240" s="38">
        <f t="shared" si="120"/>
        <v>0</v>
      </c>
      <c r="G240" s="38">
        <f t="shared" si="120"/>
        <v>208918</v>
      </c>
      <c r="H240" s="8">
        <f t="shared" si="112"/>
        <v>208.91799999999998</v>
      </c>
      <c r="I240" s="42"/>
    </row>
    <row r="241" spans="1:9" x14ac:dyDescent="0.25">
      <c r="A241" s="2">
        <v>631100</v>
      </c>
      <c r="B241" s="111">
        <v>517100</v>
      </c>
      <c r="C241" s="60" t="s">
        <v>34</v>
      </c>
      <c r="D241" s="37">
        <v>100000</v>
      </c>
      <c r="E241" s="86">
        <v>0</v>
      </c>
      <c r="F241" s="86">
        <v>0</v>
      </c>
      <c r="G241" s="86">
        <v>208918</v>
      </c>
      <c r="H241" s="8">
        <f t="shared" si="112"/>
        <v>208.91799999999998</v>
      </c>
      <c r="I241" s="42"/>
    </row>
    <row r="242" spans="1:9" x14ac:dyDescent="0.25">
      <c r="A242" s="2"/>
      <c r="B242" s="27"/>
      <c r="C242" s="7" t="s">
        <v>97</v>
      </c>
      <c r="D242" s="36">
        <f>D203+D218</f>
        <v>1334279</v>
      </c>
      <c r="E242" s="36">
        <f>E203+E218</f>
        <v>716742</v>
      </c>
      <c r="F242" s="36">
        <f>F203+F218</f>
        <v>969581</v>
      </c>
      <c r="G242" s="36">
        <f>G203+G218</f>
        <v>3156358</v>
      </c>
      <c r="H242" s="8">
        <f t="shared" si="112"/>
        <v>236.55907047926257</v>
      </c>
      <c r="I242" s="42"/>
    </row>
    <row r="243" spans="1:9" x14ac:dyDescent="0.25">
      <c r="A243" s="2"/>
      <c r="B243" s="2"/>
      <c r="C243" s="7" t="s">
        <v>208</v>
      </c>
      <c r="D243" s="36">
        <f>D203+D218+D239</f>
        <v>1434279</v>
      </c>
      <c r="E243" s="36">
        <f>E203+E218+E239</f>
        <v>716742</v>
      </c>
      <c r="F243" s="36">
        <f>F203+F218+F239</f>
        <v>969581</v>
      </c>
      <c r="G243" s="36">
        <f>G203+G218+G239</f>
        <v>3365276</v>
      </c>
      <c r="H243" s="8">
        <f t="shared" si="112"/>
        <v>234.63189518915078</v>
      </c>
      <c r="I243" s="42"/>
    </row>
    <row r="244" spans="1:9" x14ac:dyDescent="0.25">
      <c r="A244" s="31"/>
      <c r="B244" s="31"/>
      <c r="C244" s="16"/>
      <c r="D244" s="32"/>
      <c r="E244" s="80"/>
      <c r="F244" s="80"/>
      <c r="G244" s="42"/>
      <c r="H244" s="32"/>
      <c r="I244" s="42"/>
    </row>
    <row r="245" spans="1:9" x14ac:dyDescent="0.25">
      <c r="A245" s="31"/>
      <c r="B245" s="33">
        <v>2</v>
      </c>
      <c r="C245" s="17" t="s">
        <v>122</v>
      </c>
      <c r="D245" s="34"/>
      <c r="E245" s="80"/>
      <c r="F245" s="80"/>
      <c r="G245" s="42"/>
      <c r="H245" s="32"/>
      <c r="I245" s="42"/>
    </row>
    <row r="246" spans="1:9" x14ac:dyDescent="0.25">
      <c r="A246" s="112" t="s">
        <v>176</v>
      </c>
      <c r="B246" s="107" t="s">
        <v>117</v>
      </c>
      <c r="C246" s="20" t="s">
        <v>121</v>
      </c>
      <c r="D246" s="49" t="s">
        <v>135</v>
      </c>
      <c r="E246" s="84" t="s">
        <v>132</v>
      </c>
      <c r="F246" s="84" t="s">
        <v>134</v>
      </c>
      <c r="G246" s="50" t="s">
        <v>135</v>
      </c>
      <c r="H246" s="51" t="s">
        <v>136</v>
      </c>
      <c r="I246" s="42"/>
    </row>
    <row r="247" spans="1:9" x14ac:dyDescent="0.25">
      <c r="A247" s="5" t="s">
        <v>178</v>
      </c>
      <c r="B247" s="108" t="s">
        <v>118</v>
      </c>
      <c r="C247" s="23"/>
      <c r="D247" s="52">
        <v>2016</v>
      </c>
      <c r="E247" s="85" t="s">
        <v>133</v>
      </c>
      <c r="F247" s="85">
        <v>2016</v>
      </c>
      <c r="G247" s="53">
        <v>2017</v>
      </c>
      <c r="H247" s="54" t="s">
        <v>137</v>
      </c>
      <c r="I247" s="42"/>
    </row>
    <row r="248" spans="1:9" x14ac:dyDescent="0.25">
      <c r="A248" s="5"/>
      <c r="B248" s="99">
        <v>1</v>
      </c>
      <c r="C248" s="25">
        <v>2</v>
      </c>
      <c r="D248" s="39">
        <v>3</v>
      </c>
      <c r="E248" s="83">
        <v>4</v>
      </c>
      <c r="F248" s="83">
        <v>5</v>
      </c>
      <c r="G248" s="47">
        <v>6</v>
      </c>
      <c r="H248" s="48">
        <v>7</v>
      </c>
      <c r="I248" s="42"/>
    </row>
    <row r="249" spans="1:9" x14ac:dyDescent="0.25">
      <c r="A249" s="2"/>
      <c r="B249" s="105" t="s">
        <v>61</v>
      </c>
      <c r="C249" s="7"/>
      <c r="D249" s="36">
        <f>D250</f>
        <v>26000</v>
      </c>
      <c r="E249" s="36">
        <f t="shared" ref="E249:G250" si="121">E250</f>
        <v>24587</v>
      </c>
      <c r="F249" s="36">
        <f t="shared" si="121"/>
        <v>26995</v>
      </c>
      <c r="G249" s="36">
        <f t="shared" si="121"/>
        <v>26000</v>
      </c>
      <c r="H249" s="8">
        <f>G249/D249*100</f>
        <v>100</v>
      </c>
      <c r="I249" s="42"/>
    </row>
    <row r="250" spans="1:9" x14ac:dyDescent="0.25">
      <c r="A250" s="65">
        <v>41</v>
      </c>
      <c r="B250" s="101">
        <v>410000</v>
      </c>
      <c r="C250" s="7" t="s">
        <v>71</v>
      </c>
      <c r="D250" s="36">
        <f>D251</f>
        <v>26000</v>
      </c>
      <c r="E250" s="36">
        <f t="shared" si="121"/>
        <v>24587</v>
      </c>
      <c r="F250" s="36">
        <f t="shared" si="121"/>
        <v>26995</v>
      </c>
      <c r="G250" s="36">
        <f t="shared" si="121"/>
        <v>26000</v>
      </c>
      <c r="H250" s="8">
        <f t="shared" ref="H250:H254" si="122">G250/D250*100</f>
        <v>100</v>
      </c>
      <c r="I250" s="42"/>
    </row>
    <row r="251" spans="1:9" x14ac:dyDescent="0.25">
      <c r="A251" s="65">
        <v>412000</v>
      </c>
      <c r="B251" s="101">
        <v>412000</v>
      </c>
      <c r="C251" s="7" t="s">
        <v>74</v>
      </c>
      <c r="D251" s="36">
        <f>D252+D253</f>
        <v>26000</v>
      </c>
      <c r="E251" s="36">
        <f t="shared" ref="E251:G251" si="123">E252+E253</f>
        <v>24587</v>
      </c>
      <c r="F251" s="36">
        <f t="shared" si="123"/>
        <v>26995</v>
      </c>
      <c r="G251" s="36">
        <f t="shared" si="123"/>
        <v>26000</v>
      </c>
      <c r="H251" s="8">
        <f t="shared" si="122"/>
        <v>100</v>
      </c>
      <c r="I251" s="42"/>
    </row>
    <row r="252" spans="1:9" x14ac:dyDescent="0.25">
      <c r="A252" s="2">
        <v>412700</v>
      </c>
      <c r="B252" s="106">
        <v>412700</v>
      </c>
      <c r="C252" s="60" t="s">
        <v>273</v>
      </c>
      <c r="D252" s="63">
        <v>13000</v>
      </c>
      <c r="E252" s="63">
        <v>10285</v>
      </c>
      <c r="F252" s="63">
        <v>11560</v>
      </c>
      <c r="G252" s="63">
        <v>13000</v>
      </c>
      <c r="H252" s="8">
        <f t="shared" si="122"/>
        <v>100</v>
      </c>
      <c r="I252" s="42"/>
    </row>
    <row r="253" spans="1:9" x14ac:dyDescent="0.25">
      <c r="A253" s="2">
        <v>412900</v>
      </c>
      <c r="B253" s="103">
        <v>412900</v>
      </c>
      <c r="C253" s="2" t="s">
        <v>272</v>
      </c>
      <c r="D253" s="37">
        <v>13000</v>
      </c>
      <c r="E253" s="79">
        <v>14302</v>
      </c>
      <c r="F253" s="79">
        <v>15435</v>
      </c>
      <c r="G253" s="119">
        <v>13000</v>
      </c>
      <c r="H253" s="8">
        <f t="shared" si="122"/>
        <v>100</v>
      </c>
      <c r="I253" s="42"/>
    </row>
    <row r="254" spans="1:9" x14ac:dyDescent="0.25">
      <c r="A254" s="2"/>
      <c r="B254" s="27"/>
      <c r="C254" s="7" t="s">
        <v>97</v>
      </c>
      <c r="D254" s="36">
        <f>D249</f>
        <v>26000</v>
      </c>
      <c r="E254" s="36">
        <f t="shared" ref="E254:G254" si="124">E249</f>
        <v>24587</v>
      </c>
      <c r="F254" s="36">
        <f t="shared" si="124"/>
        <v>26995</v>
      </c>
      <c r="G254" s="36">
        <f t="shared" si="124"/>
        <v>26000</v>
      </c>
      <c r="H254" s="8">
        <f t="shared" si="122"/>
        <v>100</v>
      </c>
      <c r="I254" s="42"/>
    </row>
    <row r="255" spans="1:9" x14ac:dyDescent="0.25">
      <c r="A255" s="31"/>
      <c r="B255" s="34"/>
      <c r="C255" s="34"/>
      <c r="D255" s="34"/>
      <c r="E255" s="80"/>
      <c r="F255" s="80"/>
      <c r="G255" s="42"/>
      <c r="H255" s="32"/>
      <c r="I255" s="42"/>
    </row>
    <row r="256" spans="1:9" x14ac:dyDescent="0.25">
      <c r="A256" s="31"/>
      <c r="B256" s="34"/>
      <c r="C256" s="34"/>
      <c r="D256" s="34"/>
      <c r="E256" s="80"/>
      <c r="F256" s="80"/>
      <c r="G256" s="42"/>
      <c r="H256" s="32"/>
      <c r="I256" s="42"/>
    </row>
    <row r="257" spans="1:9" x14ac:dyDescent="0.25">
      <c r="A257" s="31"/>
      <c r="B257" s="34">
        <v>4</v>
      </c>
      <c r="C257" s="17" t="s">
        <v>124</v>
      </c>
      <c r="D257" s="34"/>
      <c r="E257" s="80"/>
      <c r="F257" s="80"/>
      <c r="G257" s="42"/>
      <c r="H257" s="32"/>
      <c r="I257" s="42"/>
    </row>
    <row r="258" spans="1:9" x14ac:dyDescent="0.25">
      <c r="A258" s="112" t="s">
        <v>179</v>
      </c>
      <c r="B258" s="107" t="s">
        <v>117</v>
      </c>
      <c r="C258" s="20" t="s">
        <v>121</v>
      </c>
      <c r="D258" s="49" t="s">
        <v>135</v>
      </c>
      <c r="E258" s="84" t="s">
        <v>132</v>
      </c>
      <c r="F258" s="84" t="s">
        <v>134</v>
      </c>
      <c r="G258" s="50" t="s">
        <v>135</v>
      </c>
      <c r="H258" s="51" t="s">
        <v>136</v>
      </c>
      <c r="I258" s="42"/>
    </row>
    <row r="259" spans="1:9" x14ac:dyDescent="0.25">
      <c r="A259" s="5" t="s">
        <v>178</v>
      </c>
      <c r="B259" s="108" t="s">
        <v>118</v>
      </c>
      <c r="C259" s="23"/>
      <c r="D259" s="52">
        <v>2016</v>
      </c>
      <c r="E259" s="85" t="s">
        <v>133</v>
      </c>
      <c r="F259" s="85">
        <v>2016</v>
      </c>
      <c r="G259" s="53">
        <v>2017</v>
      </c>
      <c r="H259" s="54" t="s">
        <v>137</v>
      </c>
      <c r="I259" s="42"/>
    </row>
    <row r="260" spans="1:9" x14ac:dyDescent="0.25">
      <c r="A260" s="5"/>
      <c r="B260" s="99">
        <v>1</v>
      </c>
      <c r="C260" s="25">
        <v>2</v>
      </c>
      <c r="D260" s="39">
        <v>3</v>
      </c>
      <c r="E260" s="83">
        <v>4</v>
      </c>
      <c r="F260" s="83">
        <v>5</v>
      </c>
      <c r="G260" s="47">
        <v>6</v>
      </c>
      <c r="H260" s="48">
        <v>7</v>
      </c>
      <c r="I260" s="42"/>
    </row>
    <row r="261" spans="1:9" x14ac:dyDescent="0.25">
      <c r="A261" s="2"/>
      <c r="B261" s="105" t="s">
        <v>61</v>
      </c>
      <c r="C261" s="7"/>
      <c r="D261" s="36">
        <f>D262</f>
        <v>1300865</v>
      </c>
      <c r="E261" s="36">
        <f t="shared" ref="E261:G261" si="125">E262</f>
        <v>934663</v>
      </c>
      <c r="F261" s="36">
        <f t="shared" si="125"/>
        <v>1260672</v>
      </c>
      <c r="G261" s="36">
        <f t="shared" si="125"/>
        <v>1287095</v>
      </c>
      <c r="H261" s="8">
        <f>G261/D261*100</f>
        <v>98.941473557978725</v>
      </c>
      <c r="I261" s="42"/>
    </row>
    <row r="262" spans="1:9" x14ac:dyDescent="0.25">
      <c r="A262" s="65">
        <v>41</v>
      </c>
      <c r="B262" s="101">
        <v>410000</v>
      </c>
      <c r="C262" s="7" t="s">
        <v>71</v>
      </c>
      <c r="D262" s="36">
        <f>D263+D268+D277</f>
        <v>1300865</v>
      </c>
      <c r="E262" s="36">
        <f t="shared" ref="E262:G262" si="126">E263+E268+E277</f>
        <v>934663</v>
      </c>
      <c r="F262" s="36">
        <f t="shared" si="126"/>
        <v>1260672</v>
      </c>
      <c r="G262" s="36">
        <f t="shared" si="126"/>
        <v>1287095</v>
      </c>
      <c r="H262" s="8">
        <f t="shared" ref="H262:H292" si="127">G262/D262*100</f>
        <v>98.941473557978725</v>
      </c>
      <c r="I262" s="42"/>
    </row>
    <row r="263" spans="1:9" x14ac:dyDescent="0.25">
      <c r="A263" s="65">
        <v>411000</v>
      </c>
      <c r="B263" s="101">
        <v>411000</v>
      </c>
      <c r="C263" s="7" t="s">
        <v>16</v>
      </c>
      <c r="D263" s="36">
        <f>D264+D265+D266+D267</f>
        <v>1151570</v>
      </c>
      <c r="E263" s="36">
        <f t="shared" ref="E263:G263" si="128">E264+E265+E266+E267</f>
        <v>844772</v>
      </c>
      <c r="F263" s="36">
        <f t="shared" si="128"/>
        <v>1158505</v>
      </c>
      <c r="G263" s="36">
        <f t="shared" si="128"/>
        <v>1146500</v>
      </c>
      <c r="H263" s="8">
        <f t="shared" si="127"/>
        <v>99.559731496999746</v>
      </c>
      <c r="I263" s="42"/>
    </row>
    <row r="264" spans="1:9" x14ac:dyDescent="0.25">
      <c r="A264" s="2">
        <v>411100</v>
      </c>
      <c r="B264" s="102">
        <v>411100</v>
      </c>
      <c r="C264" s="2" t="s">
        <v>72</v>
      </c>
      <c r="D264" s="37">
        <v>920000</v>
      </c>
      <c r="E264" s="79">
        <v>709127</v>
      </c>
      <c r="F264" s="79">
        <v>980505</v>
      </c>
      <c r="G264" s="79">
        <v>980500</v>
      </c>
      <c r="H264" s="8">
        <f t="shared" si="127"/>
        <v>106.57608695652175</v>
      </c>
      <c r="I264" s="42"/>
    </row>
    <row r="265" spans="1:9" x14ac:dyDescent="0.25">
      <c r="A265" s="2">
        <v>411200</v>
      </c>
      <c r="B265" s="27">
        <v>411200</v>
      </c>
      <c r="C265" s="2" t="s">
        <v>73</v>
      </c>
      <c r="D265" s="37">
        <v>231570</v>
      </c>
      <c r="E265" s="79">
        <v>135645</v>
      </c>
      <c r="F265" s="79">
        <v>178000</v>
      </c>
      <c r="G265" s="79">
        <v>155000</v>
      </c>
      <c r="H265" s="8">
        <f t="shared" si="127"/>
        <v>66.934404283801868</v>
      </c>
      <c r="I265" s="42"/>
    </row>
    <row r="266" spans="1:9" x14ac:dyDescent="0.25">
      <c r="A266" s="2">
        <v>411300</v>
      </c>
      <c r="B266" s="2">
        <v>411100</v>
      </c>
      <c r="C266" s="2" t="s">
        <v>264</v>
      </c>
      <c r="D266" s="68"/>
      <c r="E266" s="79"/>
      <c r="F266" s="79"/>
      <c r="G266" s="79">
        <v>6000</v>
      </c>
      <c r="H266" s="8" t="e">
        <f t="shared" si="127"/>
        <v>#DIV/0!</v>
      </c>
      <c r="I266" s="42"/>
    </row>
    <row r="267" spans="1:9" x14ac:dyDescent="0.25">
      <c r="A267" s="2">
        <v>411400</v>
      </c>
      <c r="B267" s="27">
        <v>411100</v>
      </c>
      <c r="C267" s="2" t="s">
        <v>194</v>
      </c>
      <c r="D267" s="37"/>
      <c r="E267" s="86"/>
      <c r="F267" s="86"/>
      <c r="G267" s="86">
        <v>5000</v>
      </c>
      <c r="H267" s="8" t="e">
        <f t="shared" si="127"/>
        <v>#DIV/0!</v>
      </c>
      <c r="I267" s="42"/>
    </row>
    <row r="268" spans="1:9" x14ac:dyDescent="0.25">
      <c r="A268" s="65">
        <v>412000</v>
      </c>
      <c r="B268" s="101">
        <v>412000</v>
      </c>
      <c r="C268" s="7" t="s">
        <v>74</v>
      </c>
      <c r="D268" s="36">
        <f>D269+D270+D271+D272+D273+D274+D275+D276</f>
        <v>149295</v>
      </c>
      <c r="E268" s="36">
        <f t="shared" ref="E268:G268" si="129">E269+E270+E271+E272+E273+E274+E275+E276</f>
        <v>89891</v>
      </c>
      <c r="F268" s="36">
        <f t="shared" si="129"/>
        <v>102167</v>
      </c>
      <c r="G268" s="36">
        <f t="shared" si="129"/>
        <v>140495</v>
      </c>
      <c r="H268" s="8">
        <f t="shared" si="127"/>
        <v>94.105629793362127</v>
      </c>
      <c r="I268" s="42"/>
    </row>
    <row r="269" spans="1:9" x14ac:dyDescent="0.25">
      <c r="A269" s="2">
        <v>412100</v>
      </c>
      <c r="B269" s="102">
        <v>412100</v>
      </c>
      <c r="C269" s="2" t="s">
        <v>75</v>
      </c>
      <c r="D269" s="37">
        <v>700</v>
      </c>
      <c r="E269" s="79">
        <v>601</v>
      </c>
      <c r="F269" s="79">
        <v>671</v>
      </c>
      <c r="G269" s="79">
        <v>700</v>
      </c>
      <c r="H269" s="8">
        <f t="shared" si="127"/>
        <v>100</v>
      </c>
      <c r="I269" s="42"/>
    </row>
    <row r="270" spans="1:9" x14ac:dyDescent="0.25">
      <c r="A270" s="2">
        <v>412200</v>
      </c>
      <c r="B270" s="27">
        <v>412200</v>
      </c>
      <c r="C270" s="2" t="s">
        <v>265</v>
      </c>
      <c r="D270" s="37">
        <v>62300</v>
      </c>
      <c r="E270" s="79">
        <v>39959</v>
      </c>
      <c r="F270" s="79">
        <v>45525</v>
      </c>
      <c r="G270" s="79">
        <v>62300</v>
      </c>
      <c r="H270" s="8">
        <f t="shared" si="127"/>
        <v>100</v>
      </c>
      <c r="I270" s="42"/>
    </row>
    <row r="271" spans="1:9" x14ac:dyDescent="0.25">
      <c r="A271" s="2">
        <v>412300</v>
      </c>
      <c r="B271" s="27">
        <v>412300</v>
      </c>
      <c r="C271" s="2" t="s">
        <v>266</v>
      </c>
      <c r="D271" s="37">
        <v>26000</v>
      </c>
      <c r="E271" s="79">
        <v>20352</v>
      </c>
      <c r="F271" s="79">
        <v>23754</v>
      </c>
      <c r="G271" s="79">
        <v>26000</v>
      </c>
      <c r="H271" s="8">
        <f t="shared" si="127"/>
        <v>100</v>
      </c>
      <c r="I271" s="42"/>
    </row>
    <row r="272" spans="1:9" x14ac:dyDescent="0.25">
      <c r="A272" s="2">
        <v>412400</v>
      </c>
      <c r="B272" s="27">
        <v>412400</v>
      </c>
      <c r="C272" s="2" t="s">
        <v>78</v>
      </c>
      <c r="D272" s="66">
        <v>0</v>
      </c>
      <c r="E272" s="79">
        <v>0</v>
      </c>
      <c r="F272" s="79">
        <v>0</v>
      </c>
      <c r="G272" s="79"/>
      <c r="H272" s="8" t="e">
        <f t="shared" si="127"/>
        <v>#DIV/0!</v>
      </c>
      <c r="I272" s="42"/>
    </row>
    <row r="273" spans="1:9" x14ac:dyDescent="0.25">
      <c r="A273" s="2">
        <v>412500</v>
      </c>
      <c r="B273" s="27">
        <v>412500</v>
      </c>
      <c r="C273" s="2" t="s">
        <v>267</v>
      </c>
      <c r="D273" s="37">
        <v>7595</v>
      </c>
      <c r="E273" s="79">
        <v>4329</v>
      </c>
      <c r="F273" s="79">
        <v>4501</v>
      </c>
      <c r="G273" s="79">
        <v>7595</v>
      </c>
      <c r="H273" s="8">
        <f t="shared" si="127"/>
        <v>100</v>
      </c>
      <c r="I273" s="42"/>
    </row>
    <row r="274" spans="1:9" x14ac:dyDescent="0.25">
      <c r="A274" s="2">
        <v>412600</v>
      </c>
      <c r="B274" s="27">
        <v>412600</v>
      </c>
      <c r="C274" s="2" t="s">
        <v>80</v>
      </c>
      <c r="D274" s="37">
        <v>17000</v>
      </c>
      <c r="E274" s="79">
        <v>9520</v>
      </c>
      <c r="F274" s="79">
        <v>10379</v>
      </c>
      <c r="G274" s="79">
        <v>14000</v>
      </c>
      <c r="H274" s="8">
        <f t="shared" si="127"/>
        <v>82.35294117647058</v>
      </c>
      <c r="I274" s="42"/>
    </row>
    <row r="275" spans="1:9" x14ac:dyDescent="0.25">
      <c r="A275" s="2">
        <v>412700</v>
      </c>
      <c r="B275" s="27">
        <v>412700</v>
      </c>
      <c r="C275" s="2" t="s">
        <v>268</v>
      </c>
      <c r="D275" s="37">
        <v>17900</v>
      </c>
      <c r="E275" s="79">
        <v>9206</v>
      </c>
      <c r="F275" s="79">
        <v>10127</v>
      </c>
      <c r="G275" s="79">
        <v>17900</v>
      </c>
      <c r="H275" s="8">
        <f t="shared" si="127"/>
        <v>100</v>
      </c>
      <c r="I275" s="42"/>
    </row>
    <row r="276" spans="1:9" x14ac:dyDescent="0.25">
      <c r="A276" s="2">
        <v>412900</v>
      </c>
      <c r="B276" s="103">
        <v>412900</v>
      </c>
      <c r="C276" s="2" t="s">
        <v>269</v>
      </c>
      <c r="D276" s="37">
        <v>17800</v>
      </c>
      <c r="E276" s="79">
        <v>5924</v>
      </c>
      <c r="F276" s="79">
        <v>7210</v>
      </c>
      <c r="G276" s="79">
        <v>12000</v>
      </c>
      <c r="H276" s="8">
        <f t="shared" si="127"/>
        <v>67.415730337078656</v>
      </c>
      <c r="I276" s="42"/>
    </row>
    <row r="277" spans="1:9" x14ac:dyDescent="0.25">
      <c r="A277" s="65">
        <v>413000</v>
      </c>
      <c r="B277" s="101">
        <v>413000</v>
      </c>
      <c r="C277" s="7" t="s">
        <v>18</v>
      </c>
      <c r="D277" s="36">
        <f>D278</f>
        <v>0</v>
      </c>
      <c r="E277" s="36">
        <f t="shared" ref="E277:G277" si="130">E278</f>
        <v>0</v>
      </c>
      <c r="F277" s="36">
        <f t="shared" si="130"/>
        <v>0</v>
      </c>
      <c r="G277" s="36">
        <f t="shared" si="130"/>
        <v>100</v>
      </c>
      <c r="H277" s="8" t="e">
        <f t="shared" si="127"/>
        <v>#DIV/0!</v>
      </c>
      <c r="I277" s="42"/>
    </row>
    <row r="278" spans="1:9" x14ac:dyDescent="0.25">
      <c r="A278" s="2">
        <v>413900</v>
      </c>
      <c r="B278" s="27">
        <v>413900</v>
      </c>
      <c r="C278" s="2" t="s">
        <v>88</v>
      </c>
      <c r="D278" s="37">
        <v>0</v>
      </c>
      <c r="E278" s="79">
        <v>0</v>
      </c>
      <c r="F278" s="79">
        <v>0</v>
      </c>
      <c r="G278" s="79">
        <v>100</v>
      </c>
      <c r="H278" s="8" t="e">
        <f t="shared" si="127"/>
        <v>#DIV/0!</v>
      </c>
      <c r="I278" s="42"/>
    </row>
    <row r="279" spans="1:9" x14ac:dyDescent="0.25">
      <c r="A279" s="2"/>
      <c r="B279" s="105" t="s">
        <v>83</v>
      </c>
      <c r="C279" s="2"/>
      <c r="D279" s="36">
        <f>D280</f>
        <v>7000</v>
      </c>
      <c r="E279" s="36">
        <f t="shared" ref="E279:G279" si="131">E280</f>
        <v>4520</v>
      </c>
      <c r="F279" s="36">
        <f t="shared" si="131"/>
        <v>5817</v>
      </c>
      <c r="G279" s="36">
        <f t="shared" si="131"/>
        <v>4500</v>
      </c>
      <c r="H279" s="8">
        <f t="shared" si="127"/>
        <v>64.285714285714292</v>
      </c>
      <c r="I279" s="42"/>
    </row>
    <row r="280" spans="1:9" x14ac:dyDescent="0.25">
      <c r="A280" s="65">
        <v>51</v>
      </c>
      <c r="B280" s="101">
        <v>510000</v>
      </c>
      <c r="C280" s="7" t="s">
        <v>92</v>
      </c>
      <c r="D280" s="36">
        <f>D281+D286</f>
        <v>7000</v>
      </c>
      <c r="E280" s="36">
        <f t="shared" ref="E280:G280" si="132">E281+E286</f>
        <v>4520</v>
      </c>
      <c r="F280" s="36">
        <f t="shared" si="132"/>
        <v>5817</v>
      </c>
      <c r="G280" s="36">
        <f t="shared" si="132"/>
        <v>4500</v>
      </c>
      <c r="H280" s="8">
        <f t="shared" si="127"/>
        <v>64.285714285714292</v>
      </c>
      <c r="I280" s="42"/>
    </row>
    <row r="281" spans="1:9" x14ac:dyDescent="0.25">
      <c r="A281" s="65">
        <v>511000</v>
      </c>
      <c r="B281" s="101">
        <v>511000</v>
      </c>
      <c r="C281" s="7" t="s">
        <v>31</v>
      </c>
      <c r="D281" s="36">
        <f>D282+D283+D284+D285</f>
        <v>5000</v>
      </c>
      <c r="E281" s="36">
        <f t="shared" ref="E281:G281" si="133">E282+E283+E284+E285</f>
        <v>4417</v>
      </c>
      <c r="F281" s="36">
        <f t="shared" si="133"/>
        <v>4417</v>
      </c>
      <c r="G281" s="36">
        <f t="shared" si="133"/>
        <v>2500</v>
      </c>
      <c r="H281" s="8">
        <f t="shared" si="127"/>
        <v>50</v>
      </c>
      <c r="I281" s="42"/>
    </row>
    <row r="282" spans="1:9" x14ac:dyDescent="0.25">
      <c r="A282" s="2">
        <v>511200</v>
      </c>
      <c r="B282" s="27">
        <v>511200</v>
      </c>
      <c r="C282" s="2" t="s">
        <v>94</v>
      </c>
      <c r="D282" s="37">
        <v>0</v>
      </c>
      <c r="E282" s="79">
        <v>0</v>
      </c>
      <c r="F282" s="79">
        <v>0</v>
      </c>
      <c r="G282" s="41"/>
      <c r="H282" s="8" t="e">
        <f t="shared" si="127"/>
        <v>#DIV/0!</v>
      </c>
      <c r="I282" s="42"/>
    </row>
    <row r="283" spans="1:9" x14ac:dyDescent="0.25">
      <c r="A283" s="2">
        <v>511300</v>
      </c>
      <c r="B283" s="27">
        <v>511300</v>
      </c>
      <c r="C283" s="2" t="s">
        <v>95</v>
      </c>
      <c r="D283" s="37">
        <v>5000</v>
      </c>
      <c r="E283" s="79">
        <v>1917</v>
      </c>
      <c r="F283" s="79">
        <v>1917</v>
      </c>
      <c r="G283" s="79">
        <v>2500</v>
      </c>
      <c r="H283" s="8">
        <f t="shared" si="127"/>
        <v>50</v>
      </c>
      <c r="I283" s="42"/>
    </row>
    <row r="284" spans="1:9" x14ac:dyDescent="0.25">
      <c r="A284" s="2">
        <v>511400</v>
      </c>
      <c r="B284" s="27">
        <v>511400</v>
      </c>
      <c r="C284" s="2" t="s">
        <v>175</v>
      </c>
      <c r="D284" s="37">
        <v>0</v>
      </c>
      <c r="E284" s="79">
        <v>2500</v>
      </c>
      <c r="F284" s="79">
        <v>2500</v>
      </c>
      <c r="G284" s="41"/>
      <c r="H284" s="8" t="e">
        <f t="shared" si="127"/>
        <v>#DIV/0!</v>
      </c>
      <c r="I284" s="42"/>
    </row>
    <row r="285" spans="1:9" x14ac:dyDescent="0.25">
      <c r="A285" s="2">
        <v>511700</v>
      </c>
      <c r="B285" s="27">
        <v>511700</v>
      </c>
      <c r="C285" s="2" t="s">
        <v>96</v>
      </c>
      <c r="D285" s="37">
        <v>0</v>
      </c>
      <c r="E285" s="79">
        <v>0</v>
      </c>
      <c r="F285" s="79">
        <v>0</v>
      </c>
      <c r="G285" s="41"/>
      <c r="H285" s="8" t="e">
        <f t="shared" si="127"/>
        <v>#DIV/0!</v>
      </c>
      <c r="I285" s="42"/>
    </row>
    <row r="286" spans="1:9" x14ac:dyDescent="0.25">
      <c r="A286" s="65">
        <v>516000</v>
      </c>
      <c r="B286" s="104">
        <v>516000</v>
      </c>
      <c r="C286" s="62" t="s">
        <v>33</v>
      </c>
      <c r="D286" s="38">
        <f>D287</f>
        <v>2000</v>
      </c>
      <c r="E286" s="38">
        <f t="shared" ref="E286:G286" si="134">E287</f>
        <v>103</v>
      </c>
      <c r="F286" s="38">
        <f t="shared" si="134"/>
        <v>1400</v>
      </c>
      <c r="G286" s="38">
        <f t="shared" si="134"/>
        <v>2000</v>
      </c>
      <c r="H286" s="8">
        <f t="shared" si="127"/>
        <v>100</v>
      </c>
      <c r="I286" s="42"/>
    </row>
    <row r="287" spans="1:9" x14ac:dyDescent="0.25">
      <c r="A287" s="2">
        <v>516100</v>
      </c>
      <c r="B287" s="27">
        <v>516100</v>
      </c>
      <c r="C287" s="2" t="s">
        <v>270</v>
      </c>
      <c r="D287" s="37">
        <v>2000</v>
      </c>
      <c r="E287" s="86">
        <v>103</v>
      </c>
      <c r="F287" s="86">
        <v>1400</v>
      </c>
      <c r="G287" s="86">
        <v>2000</v>
      </c>
      <c r="H287" s="8">
        <f t="shared" si="127"/>
        <v>100</v>
      </c>
      <c r="I287" s="42"/>
    </row>
    <row r="288" spans="1:9" x14ac:dyDescent="0.25">
      <c r="A288" s="65">
        <v>63</v>
      </c>
      <c r="B288" s="27"/>
      <c r="C288" s="62" t="s">
        <v>206</v>
      </c>
      <c r="D288" s="114">
        <f>D289</f>
        <v>0</v>
      </c>
      <c r="E288" s="114">
        <f t="shared" ref="E288:G289" si="135">E289</f>
        <v>0</v>
      </c>
      <c r="F288" s="114">
        <f t="shared" si="135"/>
        <v>0</v>
      </c>
      <c r="G288" s="114">
        <f t="shared" si="135"/>
        <v>9600</v>
      </c>
      <c r="H288" s="8" t="e">
        <f t="shared" si="127"/>
        <v>#DIV/0!</v>
      </c>
      <c r="I288" s="42"/>
    </row>
    <row r="289" spans="1:9" x14ac:dyDescent="0.25">
      <c r="A289" s="65">
        <v>638000</v>
      </c>
      <c r="B289" s="27">
        <v>411100</v>
      </c>
      <c r="C289" s="113" t="s">
        <v>201</v>
      </c>
      <c r="D289" s="114">
        <f>D290</f>
        <v>0</v>
      </c>
      <c r="E289" s="114">
        <f t="shared" si="135"/>
        <v>0</v>
      </c>
      <c r="F289" s="114">
        <f t="shared" si="135"/>
        <v>0</v>
      </c>
      <c r="G289" s="114">
        <f t="shared" si="135"/>
        <v>9600</v>
      </c>
      <c r="H289" s="8" t="e">
        <f t="shared" si="127"/>
        <v>#DIV/0!</v>
      </c>
      <c r="I289" s="42"/>
    </row>
    <row r="290" spans="1:9" x14ac:dyDescent="0.25">
      <c r="A290" s="59">
        <v>638100</v>
      </c>
      <c r="B290" s="27">
        <v>411100</v>
      </c>
      <c r="C290" s="60" t="s">
        <v>271</v>
      </c>
      <c r="D290" s="37"/>
      <c r="E290" s="86"/>
      <c r="F290" s="86"/>
      <c r="G290" s="86">
        <v>9600</v>
      </c>
      <c r="H290" s="8" t="e">
        <f t="shared" si="127"/>
        <v>#DIV/0!</v>
      </c>
      <c r="I290" s="42"/>
    </row>
    <row r="291" spans="1:9" x14ac:dyDescent="0.25">
      <c r="A291" s="2"/>
      <c r="B291" s="27"/>
      <c r="C291" s="7" t="s">
        <v>97</v>
      </c>
      <c r="D291" s="36">
        <f>D261+D279</f>
        <v>1307865</v>
      </c>
      <c r="E291" s="36">
        <f t="shared" ref="E291:G291" si="136">E261+E279</f>
        <v>939183</v>
      </c>
      <c r="F291" s="36">
        <f t="shared" si="136"/>
        <v>1266489</v>
      </c>
      <c r="G291" s="36">
        <f t="shared" si="136"/>
        <v>1291595</v>
      </c>
      <c r="H291" s="8">
        <f t="shared" si="127"/>
        <v>98.755987812197745</v>
      </c>
      <c r="I291" s="42"/>
    </row>
    <row r="292" spans="1:9" x14ac:dyDescent="0.25">
      <c r="A292" s="2"/>
      <c r="B292" s="2"/>
      <c r="C292" s="7" t="s">
        <v>210</v>
      </c>
      <c r="D292" s="8">
        <f>D261+D279+D288</f>
        <v>1307865</v>
      </c>
      <c r="E292" s="8">
        <f t="shared" ref="E292:G292" si="137">E261+E279+E288</f>
        <v>939183</v>
      </c>
      <c r="F292" s="8">
        <f t="shared" si="137"/>
        <v>1266489</v>
      </c>
      <c r="G292" s="8">
        <f t="shared" si="137"/>
        <v>1301195</v>
      </c>
      <c r="H292" s="8">
        <f t="shared" si="127"/>
        <v>99.490008525344749</v>
      </c>
      <c r="I292" s="42"/>
    </row>
    <row r="293" spans="1:9" x14ac:dyDescent="0.25">
      <c r="B293" s="34"/>
      <c r="C293" s="34"/>
      <c r="D293" s="34"/>
      <c r="E293" s="80"/>
      <c r="F293" s="80"/>
      <c r="G293" s="42"/>
      <c r="H293" s="32"/>
      <c r="I293" s="42"/>
    </row>
    <row r="294" spans="1:9" x14ac:dyDescent="0.25">
      <c r="B294" s="34"/>
      <c r="C294" s="34"/>
      <c r="D294" s="34"/>
      <c r="E294" s="80"/>
      <c r="F294" s="80"/>
      <c r="G294" s="42"/>
      <c r="H294" s="32"/>
      <c r="I294" s="42"/>
    </row>
    <row r="295" spans="1:9" x14ac:dyDescent="0.25">
      <c r="B295" s="34">
        <v>6</v>
      </c>
      <c r="C295" s="17" t="s">
        <v>125</v>
      </c>
      <c r="D295" s="34"/>
      <c r="E295" s="80"/>
      <c r="F295" s="80"/>
      <c r="G295" s="42"/>
      <c r="H295" s="32"/>
      <c r="I295" s="42"/>
    </row>
    <row r="296" spans="1:9" x14ac:dyDescent="0.25">
      <c r="A296" s="112" t="s">
        <v>179</v>
      </c>
      <c r="B296" s="20" t="s">
        <v>117</v>
      </c>
      <c r="C296" s="20" t="s">
        <v>121</v>
      </c>
      <c r="D296" s="49" t="s">
        <v>135</v>
      </c>
      <c r="E296" s="84" t="s">
        <v>132</v>
      </c>
      <c r="F296" s="84" t="s">
        <v>134</v>
      </c>
      <c r="G296" s="50" t="s">
        <v>135</v>
      </c>
      <c r="H296" s="51" t="s">
        <v>136</v>
      </c>
      <c r="I296" s="42"/>
    </row>
    <row r="297" spans="1:9" x14ac:dyDescent="0.25">
      <c r="A297" s="5" t="s">
        <v>178</v>
      </c>
      <c r="B297" s="23" t="s">
        <v>118</v>
      </c>
      <c r="C297" s="23"/>
      <c r="D297" s="52">
        <v>2016</v>
      </c>
      <c r="E297" s="85" t="s">
        <v>133</v>
      </c>
      <c r="F297" s="85">
        <v>2016</v>
      </c>
      <c r="G297" s="53">
        <v>2017</v>
      </c>
      <c r="H297" s="54" t="s">
        <v>137</v>
      </c>
      <c r="I297" s="42"/>
    </row>
    <row r="298" spans="1:9" x14ac:dyDescent="0.25">
      <c r="A298" s="2"/>
      <c r="B298" s="25">
        <v>1</v>
      </c>
      <c r="C298" s="25">
        <v>2</v>
      </c>
      <c r="D298" s="39">
        <v>3</v>
      </c>
      <c r="E298" s="83">
        <v>4</v>
      </c>
      <c r="F298" s="83">
        <v>5</v>
      </c>
      <c r="G298" s="47">
        <v>6</v>
      </c>
      <c r="H298" s="48">
        <v>7</v>
      </c>
      <c r="I298" s="42"/>
    </row>
    <row r="299" spans="1:9" x14ac:dyDescent="0.25">
      <c r="A299" s="2"/>
      <c r="B299" s="7" t="s">
        <v>61</v>
      </c>
      <c r="C299" s="7"/>
      <c r="D299" s="36">
        <f>D300+D319</f>
        <v>352269</v>
      </c>
      <c r="E299" s="36">
        <f>E300+E319</f>
        <v>216492</v>
      </c>
      <c r="F299" s="36">
        <f>F300+F319</f>
        <v>243684</v>
      </c>
      <c r="G299" s="36">
        <f>G300+G319</f>
        <v>627296</v>
      </c>
      <c r="H299" s="8">
        <f>G299/D299*100</f>
        <v>178.07300670794194</v>
      </c>
      <c r="I299" s="42"/>
    </row>
    <row r="300" spans="1:9" x14ac:dyDescent="0.25">
      <c r="A300" s="65">
        <v>41</v>
      </c>
      <c r="B300" s="9">
        <v>410000</v>
      </c>
      <c r="C300" s="7" t="s">
        <v>71</v>
      </c>
      <c r="D300" s="36">
        <f>+D301+D309+D314+D317</f>
        <v>265889</v>
      </c>
      <c r="E300" s="36">
        <f>+E301+E309+E314+E317</f>
        <v>216492</v>
      </c>
      <c r="F300" s="36">
        <f>+F301+F309+F314+F317</f>
        <v>243684</v>
      </c>
      <c r="G300" s="36">
        <f>+G301+G309+G314+G317</f>
        <v>622296</v>
      </c>
      <c r="H300" s="8">
        <f t="shared" ref="H300:H327" si="138">G300/D300*100</f>
        <v>234.04352944273739</v>
      </c>
      <c r="I300" s="42"/>
    </row>
    <row r="301" spans="1:9" x14ac:dyDescent="0.25">
      <c r="A301" s="65">
        <v>412000</v>
      </c>
      <c r="B301" s="9">
        <v>412000</v>
      </c>
      <c r="C301" s="7" t="s">
        <v>74</v>
      </c>
      <c r="D301" s="36">
        <f>D302+D303+D304+D305+D306+D307+D308</f>
        <v>22100</v>
      </c>
      <c r="E301" s="36">
        <f t="shared" ref="E301:G301" si="139">E302+E303+E304+E305+E306+E307+E308</f>
        <v>16019</v>
      </c>
      <c r="F301" s="36">
        <f t="shared" si="139"/>
        <v>19349</v>
      </c>
      <c r="G301" s="36">
        <f t="shared" si="139"/>
        <v>24100</v>
      </c>
      <c r="H301" s="8">
        <f t="shared" si="138"/>
        <v>109.0497737556561</v>
      </c>
      <c r="I301" s="42"/>
    </row>
    <row r="302" spans="1:9" x14ac:dyDescent="0.25">
      <c r="A302" s="2">
        <v>412100</v>
      </c>
      <c r="B302" s="10">
        <v>412100</v>
      </c>
      <c r="C302" s="2" t="s">
        <v>75</v>
      </c>
      <c r="D302" s="37"/>
      <c r="E302" s="79"/>
      <c r="F302" s="79"/>
      <c r="G302" s="41"/>
      <c r="H302" s="8" t="e">
        <f t="shared" si="138"/>
        <v>#DIV/0!</v>
      </c>
      <c r="I302" s="42"/>
    </row>
    <row r="303" spans="1:9" x14ac:dyDescent="0.25">
      <c r="A303" s="2">
        <v>412200</v>
      </c>
      <c r="B303" s="2">
        <v>412200</v>
      </c>
      <c r="C303" s="2" t="s">
        <v>76</v>
      </c>
      <c r="D303" s="37"/>
      <c r="E303" s="79"/>
      <c r="F303" s="79"/>
      <c r="G303" s="41"/>
      <c r="H303" s="8" t="e">
        <f t="shared" si="138"/>
        <v>#DIV/0!</v>
      </c>
      <c r="I303" s="42"/>
    </row>
    <row r="304" spans="1:9" x14ac:dyDescent="0.25">
      <c r="A304" s="2">
        <v>412400</v>
      </c>
      <c r="B304" s="2">
        <v>412400</v>
      </c>
      <c r="C304" s="2" t="s">
        <v>78</v>
      </c>
      <c r="D304" s="37"/>
      <c r="E304" s="79"/>
      <c r="F304" s="79"/>
      <c r="G304" s="41"/>
      <c r="H304" s="8" t="e">
        <f t="shared" si="138"/>
        <v>#DIV/0!</v>
      </c>
      <c r="I304" s="42"/>
    </row>
    <row r="305" spans="1:9" x14ac:dyDescent="0.25">
      <c r="A305" s="2">
        <v>412500</v>
      </c>
      <c r="B305" s="2">
        <v>412500</v>
      </c>
      <c r="C305" s="2" t="s">
        <v>79</v>
      </c>
      <c r="D305" s="37"/>
      <c r="E305" s="79"/>
      <c r="F305" s="79"/>
      <c r="G305" s="41"/>
      <c r="H305" s="8" t="e">
        <f t="shared" si="138"/>
        <v>#DIV/0!</v>
      </c>
      <c r="I305" s="42"/>
    </row>
    <row r="306" spans="1:9" x14ac:dyDescent="0.25">
      <c r="A306" s="2">
        <v>412700</v>
      </c>
      <c r="B306" s="2">
        <v>412700</v>
      </c>
      <c r="C306" s="2" t="s">
        <v>257</v>
      </c>
      <c r="D306" s="37">
        <v>15600</v>
      </c>
      <c r="E306" s="79">
        <v>8245</v>
      </c>
      <c r="F306" s="79">
        <v>11000</v>
      </c>
      <c r="G306" s="79">
        <v>15600</v>
      </c>
      <c r="H306" s="8">
        <f t="shared" si="138"/>
        <v>100</v>
      </c>
      <c r="I306" s="42"/>
    </row>
    <row r="307" spans="1:9" x14ac:dyDescent="0.25">
      <c r="A307" s="2">
        <v>412800</v>
      </c>
      <c r="B307" s="2">
        <v>412800</v>
      </c>
      <c r="C307" s="2" t="s">
        <v>82</v>
      </c>
      <c r="D307" s="37"/>
      <c r="E307" s="79"/>
      <c r="F307" s="79"/>
      <c r="G307" s="41"/>
      <c r="H307" s="8" t="e">
        <f t="shared" si="138"/>
        <v>#DIV/0!</v>
      </c>
      <c r="I307" s="42"/>
    </row>
    <row r="308" spans="1:9" x14ac:dyDescent="0.25">
      <c r="A308" s="2">
        <v>412900</v>
      </c>
      <c r="B308" s="12">
        <v>412900</v>
      </c>
      <c r="C308" s="2" t="s">
        <v>258</v>
      </c>
      <c r="D308" s="63">
        <v>6500</v>
      </c>
      <c r="E308" s="119">
        <v>7774</v>
      </c>
      <c r="F308" s="119">
        <v>8349</v>
      </c>
      <c r="G308" s="79">
        <v>8500</v>
      </c>
      <c r="H308" s="8">
        <f t="shared" si="138"/>
        <v>130.76923076923077</v>
      </c>
      <c r="I308" s="42"/>
    </row>
    <row r="309" spans="1:9" x14ac:dyDescent="0.25">
      <c r="A309" s="65">
        <v>413000</v>
      </c>
      <c r="B309" s="9">
        <v>413000</v>
      </c>
      <c r="C309" s="7" t="s">
        <v>18</v>
      </c>
      <c r="D309" s="36">
        <f>D310+D311+D312+D313</f>
        <v>163789</v>
      </c>
      <c r="E309" s="36">
        <f>E310+E311+E312+E313</f>
        <v>141091</v>
      </c>
      <c r="F309" s="36">
        <f>F310+F311+F312+F313</f>
        <v>161201</v>
      </c>
      <c r="G309" s="36">
        <f>G310+G311+G312+G313</f>
        <v>136123</v>
      </c>
      <c r="H309" s="8">
        <f t="shared" si="138"/>
        <v>83.108755777249996</v>
      </c>
      <c r="I309" s="42"/>
    </row>
    <row r="310" spans="1:9" x14ac:dyDescent="0.25">
      <c r="A310" s="2">
        <v>413100</v>
      </c>
      <c r="B310" s="59">
        <v>413100</v>
      </c>
      <c r="C310" s="60" t="s">
        <v>259</v>
      </c>
      <c r="D310" s="63">
        <v>88851</v>
      </c>
      <c r="E310" s="63">
        <v>88851</v>
      </c>
      <c r="F310" s="63">
        <v>88851</v>
      </c>
      <c r="G310" s="63">
        <v>78141</v>
      </c>
      <c r="H310" s="8">
        <f t="shared" si="138"/>
        <v>87.946112030252905</v>
      </c>
      <c r="I310" s="42"/>
    </row>
    <row r="311" spans="1:9" x14ac:dyDescent="0.25">
      <c r="A311" s="2">
        <v>413300</v>
      </c>
      <c r="B311" s="59">
        <v>413300</v>
      </c>
      <c r="C311" s="60" t="s">
        <v>260</v>
      </c>
      <c r="D311" s="63">
        <v>74838</v>
      </c>
      <c r="E311" s="63">
        <v>52120</v>
      </c>
      <c r="F311" s="63">
        <v>72200</v>
      </c>
      <c r="G311" s="63">
        <v>57682</v>
      </c>
      <c r="H311" s="8">
        <f t="shared" si="138"/>
        <v>77.075817098265588</v>
      </c>
      <c r="I311" s="42"/>
    </row>
    <row r="312" spans="1:9" x14ac:dyDescent="0.25">
      <c r="A312" s="2">
        <v>413400</v>
      </c>
      <c r="B312" s="59">
        <v>413400</v>
      </c>
      <c r="C312" s="60" t="s">
        <v>239</v>
      </c>
      <c r="D312" s="63">
        <v>0</v>
      </c>
      <c r="E312" s="63">
        <v>0</v>
      </c>
      <c r="F312" s="63">
        <v>0</v>
      </c>
      <c r="G312" s="36"/>
      <c r="H312" s="8" t="e">
        <f t="shared" si="138"/>
        <v>#DIV/0!</v>
      </c>
      <c r="I312" s="42"/>
    </row>
    <row r="313" spans="1:9" x14ac:dyDescent="0.25">
      <c r="A313" s="2">
        <v>413900</v>
      </c>
      <c r="B313" s="2">
        <v>413900</v>
      </c>
      <c r="C313" s="2" t="s">
        <v>261</v>
      </c>
      <c r="D313" s="37">
        <v>100</v>
      </c>
      <c r="E313" s="79">
        <v>120</v>
      </c>
      <c r="F313" s="79">
        <v>150</v>
      </c>
      <c r="G313" s="41">
        <v>300</v>
      </c>
      <c r="H313" s="8">
        <f t="shared" si="138"/>
        <v>300</v>
      </c>
      <c r="I313" s="42"/>
    </row>
    <row r="314" spans="1:9" x14ac:dyDescent="0.25">
      <c r="A314" s="65">
        <v>418000</v>
      </c>
      <c r="B314" s="122">
        <v>413000</v>
      </c>
      <c r="C314" s="62" t="s">
        <v>237</v>
      </c>
      <c r="D314" s="114">
        <f>D315+D316</f>
        <v>30000</v>
      </c>
      <c r="E314" s="114">
        <f>E315+E316</f>
        <v>1764</v>
      </c>
      <c r="F314" s="114">
        <f>F315+F316</f>
        <v>1764</v>
      </c>
      <c r="G314" s="114">
        <f>G315+G316</f>
        <v>52798</v>
      </c>
      <c r="H314" s="8">
        <f t="shared" si="138"/>
        <v>175.99333333333334</v>
      </c>
      <c r="I314" s="42"/>
    </row>
    <row r="315" spans="1:9" x14ac:dyDescent="0.25">
      <c r="A315" s="2">
        <v>418100</v>
      </c>
      <c r="B315" s="2">
        <v>413300</v>
      </c>
      <c r="C315" s="2" t="s">
        <v>262</v>
      </c>
      <c r="D315" s="66">
        <v>28854</v>
      </c>
      <c r="E315" s="117">
        <v>618</v>
      </c>
      <c r="F315" s="86">
        <v>618</v>
      </c>
      <c r="G315" s="116">
        <v>51946</v>
      </c>
      <c r="H315" s="8">
        <f t="shared" si="138"/>
        <v>180.03049837110973</v>
      </c>
      <c r="I315" s="115"/>
    </row>
    <row r="316" spans="1:9" x14ac:dyDescent="0.25">
      <c r="A316" s="2">
        <v>418100</v>
      </c>
      <c r="B316" s="2">
        <v>413300</v>
      </c>
      <c r="C316" s="2" t="s">
        <v>263</v>
      </c>
      <c r="D316" s="66">
        <v>1146</v>
      </c>
      <c r="E316" s="117">
        <v>1146</v>
      </c>
      <c r="F316" s="86">
        <v>1146</v>
      </c>
      <c r="G316" s="116">
        <v>852</v>
      </c>
      <c r="H316" s="8">
        <f t="shared" si="138"/>
        <v>74.345549738219901</v>
      </c>
      <c r="I316" s="115"/>
    </row>
    <row r="317" spans="1:9" x14ac:dyDescent="0.25">
      <c r="A317" s="65">
        <v>419000</v>
      </c>
      <c r="B317" s="122">
        <v>412000</v>
      </c>
      <c r="C317" s="62" t="s">
        <v>214</v>
      </c>
      <c r="D317" s="114">
        <f>D318</f>
        <v>50000</v>
      </c>
      <c r="E317" s="114">
        <f t="shared" ref="E317:G317" si="140">E318</f>
        <v>57618</v>
      </c>
      <c r="F317" s="114">
        <f t="shared" si="140"/>
        <v>61370</v>
      </c>
      <c r="G317" s="114">
        <f t="shared" si="140"/>
        <v>409275</v>
      </c>
      <c r="H317" s="8">
        <f t="shared" si="138"/>
        <v>818.55</v>
      </c>
      <c r="I317" s="42"/>
    </row>
    <row r="318" spans="1:9" x14ac:dyDescent="0.25">
      <c r="A318" s="2">
        <v>419100</v>
      </c>
      <c r="B318" s="2">
        <v>412900</v>
      </c>
      <c r="C318" s="60" t="s">
        <v>214</v>
      </c>
      <c r="D318" s="66">
        <v>50000</v>
      </c>
      <c r="E318" s="117">
        <v>57618</v>
      </c>
      <c r="F318" s="117">
        <v>61370</v>
      </c>
      <c r="G318" s="86">
        <v>409275</v>
      </c>
      <c r="H318" s="8">
        <f t="shared" si="138"/>
        <v>818.55</v>
      </c>
      <c r="I318" s="42"/>
    </row>
    <row r="319" spans="1:9" x14ac:dyDescent="0.25">
      <c r="A319" s="2"/>
      <c r="B319" s="2" t="s">
        <v>38</v>
      </c>
      <c r="C319" s="7" t="s">
        <v>22</v>
      </c>
      <c r="D319" s="36">
        <f>D320</f>
        <v>86380</v>
      </c>
      <c r="E319" s="36">
        <f t="shared" ref="E319:G319" si="141">E320</f>
        <v>0</v>
      </c>
      <c r="F319" s="36">
        <f t="shared" si="141"/>
        <v>0</v>
      </c>
      <c r="G319" s="36">
        <f t="shared" si="141"/>
        <v>5000</v>
      </c>
      <c r="H319" s="8">
        <f t="shared" si="138"/>
        <v>5.7883769391062749</v>
      </c>
      <c r="I319" s="42"/>
    </row>
    <row r="320" spans="1:9" x14ac:dyDescent="0.25">
      <c r="A320" s="2"/>
      <c r="B320" s="10" t="s">
        <v>38</v>
      </c>
      <c r="C320" s="2" t="s">
        <v>22</v>
      </c>
      <c r="D320" s="37">
        <v>86380</v>
      </c>
      <c r="E320" s="79">
        <v>0</v>
      </c>
      <c r="F320" s="79">
        <v>0</v>
      </c>
      <c r="G320" s="79">
        <v>5000</v>
      </c>
      <c r="H320" s="8">
        <f t="shared" si="138"/>
        <v>5.7883769391062749</v>
      </c>
      <c r="I320" s="42"/>
    </row>
    <row r="321" spans="1:9" x14ac:dyDescent="0.25">
      <c r="A321" s="65">
        <v>62</v>
      </c>
      <c r="B321" s="65">
        <v>620000</v>
      </c>
      <c r="C321" s="62" t="s">
        <v>213</v>
      </c>
      <c r="D321" s="114">
        <f>D322</f>
        <v>404822</v>
      </c>
      <c r="E321" s="114">
        <f t="shared" ref="E321:G321" si="142">E322</f>
        <v>338523</v>
      </c>
      <c r="F321" s="114">
        <f t="shared" si="142"/>
        <v>499468</v>
      </c>
      <c r="G321" s="114">
        <f t="shared" si="142"/>
        <v>415533</v>
      </c>
      <c r="H321" s="8">
        <f t="shared" si="138"/>
        <v>102.64585422729002</v>
      </c>
      <c r="I321" s="42"/>
    </row>
    <row r="322" spans="1:9" x14ac:dyDescent="0.25">
      <c r="A322" s="65">
        <v>621000</v>
      </c>
      <c r="B322" s="65">
        <v>621000</v>
      </c>
      <c r="C322" s="62" t="s">
        <v>44</v>
      </c>
      <c r="D322" s="38">
        <f>D323+D324+D325</f>
        <v>404822</v>
      </c>
      <c r="E322" s="38">
        <f t="shared" ref="E322:G322" si="143">E323+E324+E325</f>
        <v>338523</v>
      </c>
      <c r="F322" s="38">
        <f t="shared" si="143"/>
        <v>499468</v>
      </c>
      <c r="G322" s="38">
        <f t="shared" si="143"/>
        <v>415533</v>
      </c>
      <c r="H322" s="8">
        <f t="shared" si="138"/>
        <v>102.64585422729002</v>
      </c>
      <c r="I322" s="42"/>
    </row>
    <row r="323" spans="1:9" x14ac:dyDescent="0.25">
      <c r="A323" s="2">
        <v>621100</v>
      </c>
      <c r="B323" s="10">
        <v>621100</v>
      </c>
      <c r="C323" s="2" t="s">
        <v>211</v>
      </c>
      <c r="D323" s="37">
        <v>150377</v>
      </c>
      <c r="E323" s="86">
        <v>150377</v>
      </c>
      <c r="F323" s="86">
        <v>150377</v>
      </c>
      <c r="G323" s="86">
        <v>161088</v>
      </c>
      <c r="H323" s="8">
        <f t="shared" si="138"/>
        <v>107.12276478450826</v>
      </c>
      <c r="I323" s="42"/>
    </row>
    <row r="324" spans="1:9" x14ac:dyDescent="0.25">
      <c r="A324" s="2">
        <v>621300</v>
      </c>
      <c r="B324" s="10">
        <v>621300</v>
      </c>
      <c r="C324" s="2" t="s">
        <v>144</v>
      </c>
      <c r="D324" s="37">
        <v>254445</v>
      </c>
      <c r="E324" s="86">
        <v>188146</v>
      </c>
      <c r="F324" s="86">
        <v>254143</v>
      </c>
      <c r="G324" s="86">
        <v>254445</v>
      </c>
      <c r="H324" s="8">
        <f t="shared" si="138"/>
        <v>100</v>
      </c>
      <c r="I324" s="42"/>
    </row>
    <row r="325" spans="1:9" x14ac:dyDescent="0.25">
      <c r="A325" s="2">
        <v>621900</v>
      </c>
      <c r="B325" s="10">
        <v>621900</v>
      </c>
      <c r="C325" s="2" t="s">
        <v>114</v>
      </c>
      <c r="D325" s="37">
        <v>0</v>
      </c>
      <c r="E325" s="86">
        <v>0</v>
      </c>
      <c r="F325" s="86">
        <v>94948</v>
      </c>
      <c r="G325" s="117">
        <v>0</v>
      </c>
      <c r="H325" s="8" t="e">
        <f t="shared" si="138"/>
        <v>#DIV/0!</v>
      </c>
      <c r="I325" s="42"/>
    </row>
    <row r="326" spans="1:9" x14ac:dyDescent="0.25">
      <c r="A326" s="2"/>
      <c r="B326" s="2"/>
      <c r="C326" s="7" t="s">
        <v>97</v>
      </c>
      <c r="D326" s="36">
        <f>D299</f>
        <v>352269</v>
      </c>
      <c r="E326" s="36">
        <f>E299</f>
        <v>216492</v>
      </c>
      <c r="F326" s="36">
        <f>F299</f>
        <v>243684</v>
      </c>
      <c r="G326" s="36">
        <f>G299</f>
        <v>627296</v>
      </c>
      <c r="H326" s="8">
        <f t="shared" si="138"/>
        <v>178.07300670794194</v>
      </c>
      <c r="I326" s="42"/>
    </row>
    <row r="327" spans="1:9" x14ac:dyDescent="0.25">
      <c r="A327" s="2"/>
      <c r="B327" s="2"/>
      <c r="C327" s="7" t="s">
        <v>145</v>
      </c>
      <c r="D327" s="8">
        <f>D326+D321</f>
        <v>757091</v>
      </c>
      <c r="E327" s="8">
        <f t="shared" ref="E327:G327" si="144">E326+E321</f>
        <v>555015</v>
      </c>
      <c r="F327" s="8">
        <f t="shared" si="144"/>
        <v>743152</v>
      </c>
      <c r="G327" s="8">
        <f t="shared" si="144"/>
        <v>1042829</v>
      </c>
      <c r="H327" s="8">
        <f t="shared" si="138"/>
        <v>137.741566073299</v>
      </c>
      <c r="I327" s="42"/>
    </row>
    <row r="328" spans="1:9" x14ac:dyDescent="0.25">
      <c r="B328" s="34"/>
      <c r="C328" s="34"/>
      <c r="D328" s="34"/>
      <c r="E328" s="80"/>
      <c r="F328" s="80"/>
      <c r="G328" s="42"/>
      <c r="H328" s="32"/>
      <c r="I328" s="42"/>
    </row>
    <row r="329" spans="1:9" x14ac:dyDescent="0.25">
      <c r="B329" s="34">
        <v>7</v>
      </c>
      <c r="C329" s="17" t="s">
        <v>126</v>
      </c>
      <c r="D329" s="34"/>
      <c r="E329" s="80"/>
      <c r="F329" s="80"/>
      <c r="G329" s="42"/>
      <c r="H329" s="32"/>
      <c r="I329" s="42"/>
    </row>
    <row r="330" spans="1:9" x14ac:dyDescent="0.25">
      <c r="A330" s="112" t="s">
        <v>176</v>
      </c>
      <c r="B330" s="20" t="s">
        <v>117</v>
      </c>
      <c r="C330" s="20" t="s">
        <v>121</v>
      </c>
      <c r="D330" s="49" t="s">
        <v>135</v>
      </c>
      <c r="E330" s="84" t="s">
        <v>132</v>
      </c>
      <c r="F330" s="87" t="s">
        <v>134</v>
      </c>
      <c r="G330" s="55" t="s">
        <v>135</v>
      </c>
      <c r="H330" s="51" t="s">
        <v>136</v>
      </c>
      <c r="I330" s="42"/>
    </row>
    <row r="331" spans="1:9" x14ac:dyDescent="0.25">
      <c r="A331" s="5" t="s">
        <v>178</v>
      </c>
      <c r="B331" s="23" t="s">
        <v>118</v>
      </c>
      <c r="C331" s="23"/>
      <c r="D331" s="52">
        <v>2016</v>
      </c>
      <c r="E331" s="85" t="s">
        <v>139</v>
      </c>
      <c r="F331" s="88">
        <v>2016</v>
      </c>
      <c r="G331" s="56">
        <v>2017</v>
      </c>
      <c r="H331" s="54" t="s">
        <v>137</v>
      </c>
      <c r="I331" s="42"/>
    </row>
    <row r="332" spans="1:9" x14ac:dyDescent="0.25">
      <c r="A332" s="2"/>
      <c r="B332" s="25">
        <v>1</v>
      </c>
      <c r="C332" s="25">
        <v>2</v>
      </c>
      <c r="D332" s="39">
        <v>3</v>
      </c>
      <c r="E332" s="83">
        <v>4</v>
      </c>
      <c r="F332" s="83">
        <v>5</v>
      </c>
      <c r="G332" s="47">
        <v>6</v>
      </c>
      <c r="H332" s="48">
        <v>7</v>
      </c>
      <c r="I332" s="42"/>
    </row>
    <row r="333" spans="1:9" x14ac:dyDescent="0.25">
      <c r="A333" s="2"/>
      <c r="B333" s="7" t="s">
        <v>61</v>
      </c>
      <c r="C333" s="7"/>
      <c r="D333" s="36">
        <f>D334+D351</f>
        <v>934800</v>
      </c>
      <c r="E333" s="36">
        <f t="shared" ref="E333:G333" si="145">E334+E351</f>
        <v>658705</v>
      </c>
      <c r="F333" s="36">
        <f t="shared" si="145"/>
        <v>894956</v>
      </c>
      <c r="G333" s="36">
        <f t="shared" si="145"/>
        <v>968248</v>
      </c>
      <c r="H333" s="8">
        <f>G333/D333*100</f>
        <v>103.5780915703894</v>
      </c>
      <c r="I333" s="42"/>
    </row>
    <row r="334" spans="1:9" x14ac:dyDescent="0.25">
      <c r="A334" s="65">
        <v>41</v>
      </c>
      <c r="B334" s="9">
        <v>410000</v>
      </c>
      <c r="C334" s="7" t="s">
        <v>71</v>
      </c>
      <c r="D334" s="36">
        <f>D335+D340+D348</f>
        <v>876410</v>
      </c>
      <c r="E334" s="36">
        <f t="shared" ref="E334:G334" si="146">E335+E340+E348</f>
        <v>622563</v>
      </c>
      <c r="F334" s="36">
        <f t="shared" si="146"/>
        <v>846455</v>
      </c>
      <c r="G334" s="36">
        <f t="shared" si="146"/>
        <v>905992</v>
      </c>
      <c r="H334" s="8">
        <f t="shared" ref="H334:H364" si="147">G334/D334*100</f>
        <v>103.37536084709211</v>
      </c>
      <c r="I334" s="42"/>
    </row>
    <row r="335" spans="1:9" x14ac:dyDescent="0.25">
      <c r="A335" s="65">
        <v>411000</v>
      </c>
      <c r="B335" s="9">
        <v>411000</v>
      </c>
      <c r="C335" s="7" t="s">
        <v>16</v>
      </c>
      <c r="D335" s="36">
        <f>D336+D337+D338+D339</f>
        <v>137251</v>
      </c>
      <c r="E335" s="36">
        <f t="shared" ref="E335:G335" si="148">E336+E337+E338+E339</f>
        <v>105231</v>
      </c>
      <c r="F335" s="36">
        <f t="shared" si="148"/>
        <v>137868</v>
      </c>
      <c r="G335" s="36">
        <f t="shared" si="148"/>
        <v>121429</v>
      </c>
      <c r="H335" s="8">
        <f t="shared" si="147"/>
        <v>88.472215138687517</v>
      </c>
      <c r="I335" s="42"/>
    </row>
    <row r="336" spans="1:9" x14ac:dyDescent="0.25">
      <c r="A336" s="2">
        <v>411100</v>
      </c>
      <c r="B336" s="10">
        <v>411100</v>
      </c>
      <c r="C336" s="2" t="s">
        <v>72</v>
      </c>
      <c r="D336" s="37">
        <v>104251</v>
      </c>
      <c r="E336" s="79">
        <v>85550</v>
      </c>
      <c r="F336" s="79">
        <v>105416</v>
      </c>
      <c r="G336" s="79">
        <v>104251</v>
      </c>
      <c r="H336" s="8">
        <f t="shared" si="147"/>
        <v>100</v>
      </c>
      <c r="I336" s="42"/>
    </row>
    <row r="337" spans="1:9" x14ac:dyDescent="0.25">
      <c r="A337" s="2">
        <v>411200</v>
      </c>
      <c r="B337" s="2">
        <v>411200</v>
      </c>
      <c r="C337" s="2" t="s">
        <v>73</v>
      </c>
      <c r="D337" s="37">
        <v>33000</v>
      </c>
      <c r="E337" s="79">
        <v>19681</v>
      </c>
      <c r="F337" s="79">
        <v>32452</v>
      </c>
      <c r="G337" s="79">
        <v>17000</v>
      </c>
      <c r="H337" s="8">
        <f t="shared" si="147"/>
        <v>51.515151515151516</v>
      </c>
      <c r="I337" s="42"/>
    </row>
    <row r="338" spans="1:9" x14ac:dyDescent="0.25">
      <c r="A338" s="2">
        <v>411300</v>
      </c>
      <c r="B338" s="2">
        <v>411100</v>
      </c>
      <c r="C338" s="2" t="s">
        <v>264</v>
      </c>
      <c r="D338" s="37"/>
      <c r="E338" s="86"/>
      <c r="F338" s="86"/>
      <c r="G338" s="86">
        <v>178</v>
      </c>
      <c r="H338" s="8" t="e">
        <f t="shared" si="147"/>
        <v>#DIV/0!</v>
      </c>
      <c r="I338" s="42"/>
    </row>
    <row r="339" spans="1:9" x14ac:dyDescent="0.25">
      <c r="A339" s="2">
        <v>411400</v>
      </c>
      <c r="B339" s="2">
        <v>411100</v>
      </c>
      <c r="C339" s="2" t="s">
        <v>194</v>
      </c>
      <c r="D339" s="37"/>
      <c r="E339" s="86"/>
      <c r="F339" s="86"/>
      <c r="G339" s="86">
        <v>0</v>
      </c>
      <c r="H339" s="8" t="e">
        <f t="shared" si="147"/>
        <v>#DIV/0!</v>
      </c>
      <c r="I339" s="42"/>
    </row>
    <row r="340" spans="1:9" x14ac:dyDescent="0.25">
      <c r="A340" s="65">
        <v>412000</v>
      </c>
      <c r="B340" s="9">
        <v>412000</v>
      </c>
      <c r="C340" s="7" t="s">
        <v>74</v>
      </c>
      <c r="D340" s="36">
        <f>D341+D342+D343+D344+D345+D346+D347</f>
        <v>39418</v>
      </c>
      <c r="E340" s="36">
        <f t="shared" ref="E340:G340" si="149">E341+E342+E343+E344+E345+E346+E347</f>
        <v>25240</v>
      </c>
      <c r="F340" s="36">
        <f t="shared" si="149"/>
        <v>34707</v>
      </c>
      <c r="G340" s="36">
        <f t="shared" si="149"/>
        <v>38418</v>
      </c>
      <c r="H340" s="8">
        <f t="shared" si="147"/>
        <v>97.463087929372378</v>
      </c>
      <c r="I340" s="42"/>
    </row>
    <row r="341" spans="1:9" x14ac:dyDescent="0.25">
      <c r="A341" s="2">
        <v>412100</v>
      </c>
      <c r="B341" s="10">
        <v>412100</v>
      </c>
      <c r="C341" s="2" t="s">
        <v>75</v>
      </c>
      <c r="D341" s="37">
        <v>0</v>
      </c>
      <c r="E341" s="79">
        <v>0</v>
      </c>
      <c r="F341" s="79">
        <v>0</v>
      </c>
      <c r="G341" s="79"/>
      <c r="H341" s="8" t="e">
        <f t="shared" si="147"/>
        <v>#DIV/0!</v>
      </c>
      <c r="I341" s="42"/>
    </row>
    <row r="342" spans="1:9" x14ac:dyDescent="0.25">
      <c r="A342" s="2">
        <v>412200</v>
      </c>
      <c r="B342" s="2">
        <v>412200</v>
      </c>
      <c r="C342" s="2" t="s">
        <v>76</v>
      </c>
      <c r="D342" s="37">
        <v>17822</v>
      </c>
      <c r="E342" s="79">
        <v>11984</v>
      </c>
      <c r="F342" s="79">
        <v>16192</v>
      </c>
      <c r="G342" s="79">
        <v>17822</v>
      </c>
      <c r="H342" s="8">
        <f t="shared" si="147"/>
        <v>100</v>
      </c>
      <c r="I342" s="42"/>
    </row>
    <row r="343" spans="1:9" x14ac:dyDescent="0.25">
      <c r="A343" s="2">
        <v>412300</v>
      </c>
      <c r="B343" s="2">
        <v>412300</v>
      </c>
      <c r="C343" s="2" t="s">
        <v>77</v>
      </c>
      <c r="D343" s="37">
        <v>2596</v>
      </c>
      <c r="E343" s="79">
        <v>800</v>
      </c>
      <c r="F343" s="79">
        <v>1400</v>
      </c>
      <c r="G343" s="79">
        <v>2596</v>
      </c>
      <c r="H343" s="8">
        <f t="shared" si="147"/>
        <v>100</v>
      </c>
      <c r="I343" s="42"/>
    </row>
    <row r="344" spans="1:9" x14ac:dyDescent="0.25">
      <c r="A344" s="2">
        <v>412500</v>
      </c>
      <c r="B344" s="2">
        <v>412500</v>
      </c>
      <c r="C344" s="2" t="s">
        <v>79</v>
      </c>
      <c r="D344" s="37">
        <v>1000</v>
      </c>
      <c r="E344" s="79">
        <v>0</v>
      </c>
      <c r="F344" s="79">
        <v>0</v>
      </c>
      <c r="G344" s="79">
        <v>1000</v>
      </c>
      <c r="H344" s="8">
        <f t="shared" si="147"/>
        <v>100</v>
      </c>
      <c r="I344" s="42"/>
    </row>
    <row r="345" spans="1:9" x14ac:dyDescent="0.25">
      <c r="A345" s="2">
        <v>412600</v>
      </c>
      <c r="B345" s="2">
        <v>412600</v>
      </c>
      <c r="C345" s="2" t="s">
        <v>80</v>
      </c>
      <c r="D345" s="37">
        <v>3000</v>
      </c>
      <c r="E345" s="79">
        <v>1301</v>
      </c>
      <c r="F345" s="79">
        <v>2001</v>
      </c>
      <c r="G345" s="79">
        <v>2000</v>
      </c>
      <c r="H345" s="8">
        <f t="shared" si="147"/>
        <v>66.666666666666657</v>
      </c>
      <c r="I345" s="42"/>
    </row>
    <row r="346" spans="1:9" x14ac:dyDescent="0.25">
      <c r="A346" s="2">
        <v>412700</v>
      </c>
      <c r="B346" s="2">
        <v>412700</v>
      </c>
      <c r="C346" s="2" t="s">
        <v>81</v>
      </c>
      <c r="D346" s="37">
        <v>5000</v>
      </c>
      <c r="E346" s="79">
        <v>4722</v>
      </c>
      <c r="F346" s="79">
        <v>4982</v>
      </c>
      <c r="G346" s="79">
        <v>5000</v>
      </c>
      <c r="H346" s="8">
        <f t="shared" si="147"/>
        <v>100</v>
      </c>
      <c r="I346" s="42"/>
    </row>
    <row r="347" spans="1:9" x14ac:dyDescent="0.25">
      <c r="A347" s="2">
        <v>412900</v>
      </c>
      <c r="B347" s="12">
        <v>412900</v>
      </c>
      <c r="C347" s="2" t="s">
        <v>84</v>
      </c>
      <c r="D347" s="37">
        <v>10000</v>
      </c>
      <c r="E347" s="79">
        <v>6433</v>
      </c>
      <c r="F347" s="79">
        <v>10132</v>
      </c>
      <c r="G347" s="79">
        <v>10000</v>
      </c>
      <c r="H347" s="8">
        <f t="shared" si="147"/>
        <v>100</v>
      </c>
      <c r="I347" s="42"/>
    </row>
    <row r="348" spans="1:9" x14ac:dyDescent="0.25">
      <c r="A348" s="65">
        <v>416000</v>
      </c>
      <c r="B348" s="9">
        <v>416000</v>
      </c>
      <c r="C348" s="7" t="s">
        <v>90</v>
      </c>
      <c r="D348" s="36">
        <f>D349+D350</f>
        <v>699741</v>
      </c>
      <c r="E348" s="36">
        <f t="shared" ref="E348:G348" si="150">E349+E350</f>
        <v>492092</v>
      </c>
      <c r="F348" s="36">
        <f t="shared" si="150"/>
        <v>673880</v>
      </c>
      <c r="G348" s="36">
        <f t="shared" si="150"/>
        <v>746145</v>
      </c>
      <c r="H348" s="8">
        <f t="shared" si="147"/>
        <v>106.63159654786556</v>
      </c>
      <c r="I348" s="42"/>
    </row>
    <row r="349" spans="1:9" x14ac:dyDescent="0.25">
      <c r="A349" s="2">
        <v>416100</v>
      </c>
      <c r="B349" s="10">
        <v>416100</v>
      </c>
      <c r="C349" s="2" t="s">
        <v>91</v>
      </c>
      <c r="D349" s="37">
        <v>496810</v>
      </c>
      <c r="E349" s="79">
        <v>356887</v>
      </c>
      <c r="F349" s="79">
        <v>492134</v>
      </c>
      <c r="G349" s="79">
        <v>535144</v>
      </c>
      <c r="H349" s="8">
        <f t="shared" si="147"/>
        <v>107.71602826030072</v>
      </c>
      <c r="I349" s="42"/>
    </row>
    <row r="350" spans="1:9" x14ac:dyDescent="0.25">
      <c r="A350" s="2">
        <v>416300</v>
      </c>
      <c r="B350" s="10">
        <v>416300</v>
      </c>
      <c r="C350" s="2" t="s">
        <v>216</v>
      </c>
      <c r="D350" s="37">
        <v>202931</v>
      </c>
      <c r="E350" s="79">
        <v>135205</v>
      </c>
      <c r="F350" s="79">
        <v>181746</v>
      </c>
      <c r="G350" s="79">
        <v>211001</v>
      </c>
      <c r="H350" s="8">
        <f t="shared" si="147"/>
        <v>103.97672115152442</v>
      </c>
      <c r="I350" s="42"/>
    </row>
    <row r="351" spans="1:9" x14ac:dyDescent="0.25">
      <c r="A351" s="65">
        <v>48</v>
      </c>
      <c r="B351" s="10"/>
      <c r="C351" s="7" t="s">
        <v>212</v>
      </c>
      <c r="D351" s="114">
        <f>D352</f>
        <v>58390</v>
      </c>
      <c r="E351" s="114">
        <f t="shared" ref="E351:G352" si="151">E352</f>
        <v>36142</v>
      </c>
      <c r="F351" s="114">
        <f t="shared" si="151"/>
        <v>48501</v>
      </c>
      <c r="G351" s="114">
        <f t="shared" si="151"/>
        <v>62256</v>
      </c>
      <c r="H351" s="8">
        <f t="shared" si="147"/>
        <v>106.62099674601815</v>
      </c>
      <c r="I351" s="42"/>
    </row>
    <row r="352" spans="1:9" x14ac:dyDescent="0.25">
      <c r="A352" s="65">
        <v>487000</v>
      </c>
      <c r="B352" s="65">
        <v>416000</v>
      </c>
      <c r="C352" s="62" t="s">
        <v>181</v>
      </c>
      <c r="D352" s="114">
        <f>D353</f>
        <v>58390</v>
      </c>
      <c r="E352" s="114">
        <f t="shared" si="151"/>
        <v>36142</v>
      </c>
      <c r="F352" s="114">
        <f t="shared" si="151"/>
        <v>48501</v>
      </c>
      <c r="G352" s="114">
        <f t="shared" si="151"/>
        <v>62256</v>
      </c>
      <c r="H352" s="8">
        <f t="shared" si="147"/>
        <v>106.62099674601815</v>
      </c>
      <c r="I352" s="42"/>
    </row>
    <row r="353" spans="1:9" x14ac:dyDescent="0.25">
      <c r="A353" s="2">
        <v>487400</v>
      </c>
      <c r="B353" s="10">
        <v>416200</v>
      </c>
      <c r="C353" s="2" t="s">
        <v>196</v>
      </c>
      <c r="D353" s="37">
        <v>58390</v>
      </c>
      <c r="E353" s="86">
        <v>36142</v>
      </c>
      <c r="F353" s="86">
        <v>48501</v>
      </c>
      <c r="G353" s="86">
        <v>62256</v>
      </c>
      <c r="H353" s="8">
        <f t="shared" si="147"/>
        <v>106.62099674601815</v>
      </c>
      <c r="I353" s="42"/>
    </row>
    <row r="354" spans="1:9" x14ac:dyDescent="0.25">
      <c r="A354" s="2"/>
      <c r="B354" s="7" t="s">
        <v>83</v>
      </c>
      <c r="C354" s="2"/>
      <c r="D354" s="36">
        <f>D355</f>
        <v>0</v>
      </c>
      <c r="E354" s="36">
        <f t="shared" ref="E354:G355" si="152">E355</f>
        <v>0</v>
      </c>
      <c r="F354" s="36">
        <f t="shared" si="152"/>
        <v>0</v>
      </c>
      <c r="G354" s="36">
        <f t="shared" si="152"/>
        <v>0</v>
      </c>
      <c r="H354" s="8" t="e">
        <f t="shared" si="147"/>
        <v>#DIV/0!</v>
      </c>
      <c r="I354" s="42"/>
    </row>
    <row r="355" spans="1:9" x14ac:dyDescent="0.25">
      <c r="A355" s="65">
        <v>51</v>
      </c>
      <c r="B355" s="9">
        <v>510000</v>
      </c>
      <c r="C355" s="7" t="s">
        <v>92</v>
      </c>
      <c r="D355" s="36">
        <f>D356</f>
        <v>0</v>
      </c>
      <c r="E355" s="36">
        <f t="shared" si="152"/>
        <v>0</v>
      </c>
      <c r="F355" s="36">
        <f t="shared" si="152"/>
        <v>0</v>
      </c>
      <c r="G355" s="36">
        <f t="shared" si="152"/>
        <v>0</v>
      </c>
      <c r="H355" s="8" t="e">
        <f t="shared" si="147"/>
        <v>#DIV/0!</v>
      </c>
      <c r="I355" s="42"/>
    </row>
    <row r="356" spans="1:9" x14ac:dyDescent="0.25">
      <c r="A356" s="65">
        <v>511000</v>
      </c>
      <c r="B356" s="9">
        <v>511000</v>
      </c>
      <c r="C356" s="7" t="s">
        <v>31</v>
      </c>
      <c r="D356" s="36">
        <f>D357+D358+D359</f>
        <v>0</v>
      </c>
      <c r="E356" s="36">
        <f t="shared" ref="E356:G356" si="153">E357+E358+E359</f>
        <v>0</v>
      </c>
      <c r="F356" s="36">
        <f t="shared" si="153"/>
        <v>0</v>
      </c>
      <c r="G356" s="36">
        <f t="shared" si="153"/>
        <v>0</v>
      </c>
      <c r="H356" s="8" t="e">
        <f t="shared" si="147"/>
        <v>#DIV/0!</v>
      </c>
      <c r="I356" s="42"/>
    </row>
    <row r="357" spans="1:9" x14ac:dyDescent="0.25">
      <c r="A357" s="2">
        <v>511200</v>
      </c>
      <c r="B357" s="2">
        <v>511200</v>
      </c>
      <c r="C357" s="2" t="s">
        <v>94</v>
      </c>
      <c r="D357" s="37">
        <v>0</v>
      </c>
      <c r="E357" s="79">
        <v>0</v>
      </c>
      <c r="F357" s="79">
        <v>0</v>
      </c>
      <c r="G357" s="79"/>
      <c r="H357" s="8" t="e">
        <f t="shared" si="147"/>
        <v>#DIV/0!</v>
      </c>
      <c r="I357" s="42"/>
    </row>
    <row r="358" spans="1:9" x14ac:dyDescent="0.25">
      <c r="A358" s="2">
        <v>511300</v>
      </c>
      <c r="B358" s="2">
        <v>511300</v>
      </c>
      <c r="C358" s="2" t="s">
        <v>95</v>
      </c>
      <c r="D358" s="37">
        <v>0</v>
      </c>
      <c r="E358" s="79">
        <v>0</v>
      </c>
      <c r="F358" s="79">
        <v>0</v>
      </c>
      <c r="G358" s="79">
        <v>0</v>
      </c>
      <c r="H358" s="8" t="e">
        <f t="shared" si="147"/>
        <v>#DIV/0!</v>
      </c>
      <c r="I358" s="42"/>
    </row>
    <row r="359" spans="1:9" x14ac:dyDescent="0.25">
      <c r="A359" s="2">
        <v>511700</v>
      </c>
      <c r="B359" s="2">
        <v>511700</v>
      </c>
      <c r="C359" s="2" t="s">
        <v>96</v>
      </c>
      <c r="D359" s="37">
        <v>0</v>
      </c>
      <c r="E359" s="79">
        <v>0</v>
      </c>
      <c r="F359" s="79">
        <v>0</v>
      </c>
      <c r="G359" s="79"/>
      <c r="H359" s="8" t="e">
        <f t="shared" si="147"/>
        <v>#DIV/0!</v>
      </c>
      <c r="I359" s="42"/>
    </row>
    <row r="360" spans="1:9" x14ac:dyDescent="0.25">
      <c r="A360" s="65">
        <v>63</v>
      </c>
      <c r="B360" s="2"/>
      <c r="C360" s="62" t="s">
        <v>206</v>
      </c>
      <c r="D360" s="114">
        <f>D361</f>
        <v>0</v>
      </c>
      <c r="E360" s="114">
        <f t="shared" ref="E360:G361" si="154">E361</f>
        <v>0</v>
      </c>
      <c r="F360" s="114">
        <f t="shared" si="154"/>
        <v>0</v>
      </c>
      <c r="G360" s="114">
        <f t="shared" si="154"/>
        <v>270</v>
      </c>
      <c r="H360" s="8" t="e">
        <f t="shared" si="147"/>
        <v>#DIV/0!</v>
      </c>
      <c r="I360" s="42"/>
    </row>
    <row r="361" spans="1:9" x14ac:dyDescent="0.25">
      <c r="A361" s="65">
        <v>638000</v>
      </c>
      <c r="B361" s="2">
        <v>411100</v>
      </c>
      <c r="C361" s="113" t="s">
        <v>201</v>
      </c>
      <c r="D361" s="114">
        <f>D362</f>
        <v>0</v>
      </c>
      <c r="E361" s="114">
        <f t="shared" si="154"/>
        <v>0</v>
      </c>
      <c r="F361" s="114">
        <f t="shared" si="154"/>
        <v>0</v>
      </c>
      <c r="G361" s="114">
        <f t="shared" si="154"/>
        <v>270</v>
      </c>
      <c r="H361" s="8" t="e">
        <f t="shared" si="147"/>
        <v>#DIV/0!</v>
      </c>
      <c r="I361" s="42"/>
    </row>
    <row r="362" spans="1:9" x14ac:dyDescent="0.25">
      <c r="A362" s="59">
        <v>638100</v>
      </c>
      <c r="B362" s="2">
        <v>411100</v>
      </c>
      <c r="C362" s="60" t="s">
        <v>209</v>
      </c>
      <c r="D362" s="37"/>
      <c r="E362" s="86"/>
      <c r="F362" s="86"/>
      <c r="G362" s="86">
        <v>270</v>
      </c>
      <c r="H362" s="8" t="e">
        <f t="shared" si="147"/>
        <v>#DIV/0!</v>
      </c>
      <c r="I362" s="42"/>
    </row>
    <row r="363" spans="1:9" x14ac:dyDescent="0.25">
      <c r="A363" s="2"/>
      <c r="B363" s="2"/>
      <c r="C363" s="7" t="s">
        <v>97</v>
      </c>
      <c r="D363" s="36">
        <f>D333+D355</f>
        <v>934800</v>
      </c>
      <c r="E363" s="36">
        <f t="shared" ref="E363:G363" si="155">E333+E355</f>
        <v>658705</v>
      </c>
      <c r="F363" s="36">
        <f t="shared" si="155"/>
        <v>894956</v>
      </c>
      <c r="G363" s="36">
        <f t="shared" si="155"/>
        <v>968248</v>
      </c>
      <c r="H363" s="8">
        <f t="shared" si="147"/>
        <v>103.5780915703894</v>
      </c>
      <c r="I363" s="42"/>
    </row>
    <row r="364" spans="1:9" x14ac:dyDescent="0.25">
      <c r="A364" s="2"/>
      <c r="B364" s="2"/>
      <c r="C364" s="7" t="s">
        <v>210</v>
      </c>
      <c r="D364" s="8">
        <f>D333+D355+D360</f>
        <v>934800</v>
      </c>
      <c r="E364" s="8">
        <f t="shared" ref="E364:G364" si="156">E333+E355+E360</f>
        <v>658705</v>
      </c>
      <c r="F364" s="8">
        <f t="shared" si="156"/>
        <v>894956</v>
      </c>
      <c r="G364" s="8">
        <f t="shared" si="156"/>
        <v>968518</v>
      </c>
      <c r="H364" s="8">
        <f t="shared" si="147"/>
        <v>103.60697475395806</v>
      </c>
      <c r="I364" s="42"/>
    </row>
    <row r="365" spans="1:9" x14ac:dyDescent="0.25">
      <c r="B365" s="34"/>
      <c r="C365" s="34"/>
      <c r="D365" s="34"/>
      <c r="E365" s="80"/>
      <c r="F365" s="80"/>
      <c r="G365" s="42"/>
      <c r="H365" s="32"/>
      <c r="I365" s="42"/>
    </row>
    <row r="366" spans="1:9" x14ac:dyDescent="0.25">
      <c r="B366" s="34">
        <v>8</v>
      </c>
      <c r="C366" s="17" t="s">
        <v>127</v>
      </c>
      <c r="D366" s="34"/>
      <c r="E366" s="80"/>
      <c r="F366" s="80"/>
      <c r="G366" s="42"/>
      <c r="H366" s="32"/>
      <c r="I366" s="42"/>
    </row>
    <row r="367" spans="1:9" x14ac:dyDescent="0.25">
      <c r="A367" s="112" t="s">
        <v>176</v>
      </c>
      <c r="B367" s="20" t="s">
        <v>117</v>
      </c>
      <c r="C367" s="20" t="s">
        <v>121</v>
      </c>
      <c r="D367" s="49" t="s">
        <v>135</v>
      </c>
      <c r="E367" s="89" t="s">
        <v>132</v>
      </c>
      <c r="F367" s="89" t="s">
        <v>134</v>
      </c>
      <c r="G367" s="57" t="s">
        <v>135</v>
      </c>
      <c r="H367" s="51" t="s">
        <v>136</v>
      </c>
      <c r="I367" s="42"/>
    </row>
    <row r="368" spans="1:9" x14ac:dyDescent="0.25">
      <c r="A368" s="5" t="s">
        <v>178</v>
      </c>
      <c r="B368" s="23" t="s">
        <v>118</v>
      </c>
      <c r="C368" s="23"/>
      <c r="D368" s="52">
        <v>2016</v>
      </c>
      <c r="E368" s="90" t="s">
        <v>133</v>
      </c>
      <c r="F368" s="90">
        <v>2016</v>
      </c>
      <c r="G368" s="58">
        <v>2017</v>
      </c>
      <c r="H368" s="54" t="s">
        <v>137</v>
      </c>
      <c r="I368" s="42"/>
    </row>
    <row r="369" spans="1:9" x14ac:dyDescent="0.25">
      <c r="A369" s="2"/>
      <c r="B369" s="25">
        <v>1</v>
      </c>
      <c r="C369" s="25">
        <v>2</v>
      </c>
      <c r="D369" s="39">
        <v>3</v>
      </c>
      <c r="E369" s="83">
        <v>4</v>
      </c>
      <c r="F369" s="83">
        <v>5</v>
      </c>
      <c r="G369" s="47">
        <v>6</v>
      </c>
      <c r="H369" s="48">
        <v>7</v>
      </c>
      <c r="I369" s="42"/>
    </row>
    <row r="370" spans="1:9" x14ac:dyDescent="0.25">
      <c r="A370" s="2"/>
      <c r="B370" s="7" t="s">
        <v>61</v>
      </c>
      <c r="C370" s="7"/>
      <c r="D370" s="36">
        <f>D371</f>
        <v>117000</v>
      </c>
      <c r="E370" s="36">
        <f t="shared" ref="E370:G370" si="157">E371</f>
        <v>76272</v>
      </c>
      <c r="F370" s="36">
        <f t="shared" si="157"/>
        <v>116650</v>
      </c>
      <c r="G370" s="36">
        <f t="shared" si="157"/>
        <v>128750</v>
      </c>
      <c r="H370" s="8">
        <f>G370/D370*100</f>
        <v>110.04273504273505</v>
      </c>
      <c r="I370" s="42"/>
    </row>
    <row r="371" spans="1:9" x14ac:dyDescent="0.25">
      <c r="A371" s="65">
        <v>41</v>
      </c>
      <c r="B371" s="9">
        <v>410000</v>
      </c>
      <c r="C371" s="7" t="s">
        <v>71</v>
      </c>
      <c r="D371" s="36">
        <f>D372+D377</f>
        <v>117000</v>
      </c>
      <c r="E371" s="36">
        <f t="shared" ref="E371:G371" si="158">E372+E377</f>
        <v>76272</v>
      </c>
      <c r="F371" s="36">
        <f t="shared" si="158"/>
        <v>116650</v>
      </c>
      <c r="G371" s="36">
        <f t="shared" si="158"/>
        <v>128750</v>
      </c>
      <c r="H371" s="8">
        <f t="shared" ref="H371:H399" si="159">G371/D371*100</f>
        <v>110.04273504273505</v>
      </c>
      <c r="I371" s="42"/>
    </row>
    <row r="372" spans="1:9" x14ac:dyDescent="0.25">
      <c r="A372" s="65">
        <v>411000</v>
      </c>
      <c r="B372" s="9">
        <v>411000</v>
      </c>
      <c r="C372" s="7" t="s">
        <v>16</v>
      </c>
      <c r="D372" s="36">
        <f>D373+D374+D375+D376</f>
        <v>82600</v>
      </c>
      <c r="E372" s="36">
        <f t="shared" ref="E372:G372" si="160">E373+E374+E375+E376</f>
        <v>57455</v>
      </c>
      <c r="F372" s="36">
        <f t="shared" si="160"/>
        <v>82600</v>
      </c>
      <c r="G372" s="36">
        <f t="shared" si="160"/>
        <v>95700</v>
      </c>
      <c r="H372" s="8">
        <f t="shared" si="159"/>
        <v>115.85956416464892</v>
      </c>
      <c r="I372" s="42"/>
    </row>
    <row r="373" spans="1:9" x14ac:dyDescent="0.25">
      <c r="A373" s="2">
        <v>411100</v>
      </c>
      <c r="B373" s="10">
        <v>411100</v>
      </c>
      <c r="C373" s="2" t="s">
        <v>72</v>
      </c>
      <c r="D373" s="37">
        <v>79600</v>
      </c>
      <c r="E373" s="79">
        <v>57455</v>
      </c>
      <c r="F373" s="79">
        <v>79600</v>
      </c>
      <c r="G373" s="79">
        <v>76971</v>
      </c>
      <c r="H373" s="8">
        <f t="shared" si="159"/>
        <v>96.697236180904525</v>
      </c>
      <c r="I373" s="42"/>
    </row>
    <row r="374" spans="1:9" x14ac:dyDescent="0.25">
      <c r="A374" s="2">
        <v>411200</v>
      </c>
      <c r="B374" s="2">
        <v>411200</v>
      </c>
      <c r="C374" s="2" t="s">
        <v>73</v>
      </c>
      <c r="D374" s="37">
        <v>3000</v>
      </c>
      <c r="E374" s="79">
        <v>0</v>
      </c>
      <c r="F374" s="79">
        <v>3000</v>
      </c>
      <c r="G374" s="79">
        <v>12500</v>
      </c>
      <c r="H374" s="8">
        <f t="shared" si="159"/>
        <v>416.66666666666669</v>
      </c>
      <c r="I374" s="42"/>
    </row>
    <row r="375" spans="1:9" x14ac:dyDescent="0.25">
      <c r="A375" s="2">
        <v>411300</v>
      </c>
      <c r="B375" s="2">
        <v>411100</v>
      </c>
      <c r="C375" s="2" t="s">
        <v>264</v>
      </c>
      <c r="D375" s="37"/>
      <c r="E375" s="86"/>
      <c r="F375" s="86"/>
      <c r="G375" s="86">
        <v>6229</v>
      </c>
      <c r="H375" s="8" t="e">
        <f t="shared" si="159"/>
        <v>#DIV/0!</v>
      </c>
      <c r="I375" s="42"/>
    </row>
    <row r="376" spans="1:9" x14ac:dyDescent="0.25">
      <c r="A376" s="2">
        <v>411400</v>
      </c>
      <c r="B376" s="2">
        <v>411100</v>
      </c>
      <c r="C376" s="2" t="s">
        <v>194</v>
      </c>
      <c r="D376" s="37"/>
      <c r="E376" s="86"/>
      <c r="F376" s="86"/>
      <c r="G376" s="86">
        <v>0</v>
      </c>
      <c r="H376" s="8" t="e">
        <f t="shared" si="159"/>
        <v>#DIV/0!</v>
      </c>
      <c r="I376" s="42"/>
    </row>
    <row r="377" spans="1:9" x14ac:dyDescent="0.25">
      <c r="A377" s="65">
        <v>412000</v>
      </c>
      <c r="B377" s="9">
        <v>412000</v>
      </c>
      <c r="C377" s="7" t="s">
        <v>74</v>
      </c>
      <c r="D377" s="36">
        <f>D378+D379+D380+D381+D382+D383+D384+D385</f>
        <v>34400</v>
      </c>
      <c r="E377" s="36">
        <f t="shared" ref="E377:G377" si="161">E378+E379+E380+E381+E382+E383+E384+E385</f>
        <v>18817</v>
      </c>
      <c r="F377" s="36">
        <f t="shared" si="161"/>
        <v>34050</v>
      </c>
      <c r="G377" s="36">
        <f t="shared" si="161"/>
        <v>33050</v>
      </c>
      <c r="H377" s="8">
        <f t="shared" si="159"/>
        <v>96.075581395348848</v>
      </c>
      <c r="I377" s="32"/>
    </row>
    <row r="378" spans="1:9" x14ac:dyDescent="0.25">
      <c r="A378" s="2">
        <v>412100</v>
      </c>
      <c r="B378" s="10">
        <v>412100</v>
      </c>
      <c r="C378" s="2" t="s">
        <v>75</v>
      </c>
      <c r="D378" s="37">
        <v>0</v>
      </c>
      <c r="E378" s="79">
        <v>0</v>
      </c>
      <c r="F378" s="79">
        <v>0</v>
      </c>
      <c r="G378" s="79"/>
      <c r="H378" s="8" t="e">
        <f t="shared" si="159"/>
        <v>#DIV/0!</v>
      </c>
      <c r="I378" s="42"/>
    </row>
    <row r="379" spans="1:9" x14ac:dyDescent="0.25">
      <c r="A379" s="2">
        <v>412200</v>
      </c>
      <c r="B379" s="2">
        <v>412200</v>
      </c>
      <c r="C379" s="2" t="s">
        <v>76</v>
      </c>
      <c r="D379" s="37">
        <v>7000</v>
      </c>
      <c r="E379" s="79">
        <v>2676</v>
      </c>
      <c r="F379" s="79">
        <v>7000</v>
      </c>
      <c r="G379" s="79">
        <v>7000</v>
      </c>
      <c r="H379" s="8">
        <f t="shared" si="159"/>
        <v>100</v>
      </c>
      <c r="I379" s="42"/>
    </row>
    <row r="380" spans="1:9" x14ac:dyDescent="0.25">
      <c r="A380" s="2">
        <v>412300</v>
      </c>
      <c r="B380" s="2">
        <v>412300</v>
      </c>
      <c r="C380" s="2" t="s">
        <v>77</v>
      </c>
      <c r="D380" s="37">
        <v>1500</v>
      </c>
      <c r="E380" s="79">
        <v>359</v>
      </c>
      <c r="F380" s="79">
        <v>1500</v>
      </c>
      <c r="G380" s="79">
        <v>1500</v>
      </c>
      <c r="H380" s="8">
        <f t="shared" si="159"/>
        <v>100</v>
      </c>
      <c r="I380" s="42"/>
    </row>
    <row r="381" spans="1:9" x14ac:dyDescent="0.25">
      <c r="A381" s="2">
        <v>412400</v>
      </c>
      <c r="B381" s="2">
        <v>412400</v>
      </c>
      <c r="C381" s="2" t="s">
        <v>78</v>
      </c>
      <c r="D381" s="37">
        <v>17000</v>
      </c>
      <c r="E381" s="79">
        <v>9698</v>
      </c>
      <c r="F381" s="79">
        <v>16000</v>
      </c>
      <c r="G381" s="79">
        <v>16000</v>
      </c>
      <c r="H381" s="8">
        <f t="shared" si="159"/>
        <v>94.117647058823522</v>
      </c>
      <c r="I381" s="42"/>
    </row>
    <row r="382" spans="1:9" x14ac:dyDescent="0.25">
      <c r="A382" s="2">
        <v>412500</v>
      </c>
      <c r="B382" s="2">
        <v>412500</v>
      </c>
      <c r="C382" s="2" t="s">
        <v>79</v>
      </c>
      <c r="D382" s="37">
        <v>900</v>
      </c>
      <c r="E382" s="79">
        <v>408</v>
      </c>
      <c r="F382" s="79">
        <v>750</v>
      </c>
      <c r="G382" s="79">
        <v>750</v>
      </c>
      <c r="H382" s="8">
        <f t="shared" si="159"/>
        <v>83.333333333333343</v>
      </c>
      <c r="I382" s="42"/>
    </row>
    <row r="383" spans="1:9" x14ac:dyDescent="0.25">
      <c r="A383" s="2">
        <v>412600</v>
      </c>
      <c r="B383" s="2">
        <v>412600</v>
      </c>
      <c r="C383" s="2" t="s">
        <v>80</v>
      </c>
      <c r="D383" s="37">
        <v>800</v>
      </c>
      <c r="E383" s="79">
        <v>424</v>
      </c>
      <c r="F383" s="79">
        <v>800</v>
      </c>
      <c r="G383" s="79">
        <v>800</v>
      </c>
      <c r="H383" s="8">
        <f t="shared" si="159"/>
        <v>100</v>
      </c>
      <c r="I383" s="42"/>
    </row>
    <row r="384" spans="1:9" x14ac:dyDescent="0.25">
      <c r="A384" s="2">
        <v>412700</v>
      </c>
      <c r="B384" s="2">
        <v>412700</v>
      </c>
      <c r="C384" s="2" t="s">
        <v>81</v>
      </c>
      <c r="D384" s="37">
        <v>1300</v>
      </c>
      <c r="E384" s="79">
        <v>3150</v>
      </c>
      <c r="F384" s="79">
        <v>5200</v>
      </c>
      <c r="G384" s="79">
        <v>5200</v>
      </c>
      <c r="H384" s="8">
        <f t="shared" si="159"/>
        <v>400</v>
      </c>
      <c r="I384" s="42"/>
    </row>
    <row r="385" spans="1:9" x14ac:dyDescent="0.25">
      <c r="A385" s="2">
        <v>412900</v>
      </c>
      <c r="B385" s="12">
        <v>412900</v>
      </c>
      <c r="C385" s="2" t="s">
        <v>84</v>
      </c>
      <c r="D385" s="37">
        <v>5900</v>
      </c>
      <c r="E385" s="79">
        <v>2102</v>
      </c>
      <c r="F385" s="79">
        <v>2800</v>
      </c>
      <c r="G385" s="79">
        <v>1800</v>
      </c>
      <c r="H385" s="8">
        <f t="shared" si="159"/>
        <v>30.508474576271187</v>
      </c>
      <c r="I385" s="42"/>
    </row>
    <row r="386" spans="1:9" x14ac:dyDescent="0.25">
      <c r="A386" s="2"/>
      <c r="B386" s="7" t="s">
        <v>83</v>
      </c>
      <c r="C386" s="2"/>
      <c r="D386" s="36">
        <f>D387</f>
        <v>0</v>
      </c>
      <c r="E386" s="36">
        <f t="shared" ref="E386:G386" si="162">E387</f>
        <v>150</v>
      </c>
      <c r="F386" s="36">
        <f t="shared" si="162"/>
        <v>350</v>
      </c>
      <c r="G386" s="36">
        <f t="shared" si="162"/>
        <v>1200</v>
      </c>
      <c r="H386" s="8" t="e">
        <f t="shared" si="159"/>
        <v>#DIV/0!</v>
      </c>
      <c r="I386" s="42"/>
    </row>
    <row r="387" spans="1:9" x14ac:dyDescent="0.25">
      <c r="A387" s="65">
        <v>51</v>
      </c>
      <c r="B387" s="9">
        <v>510000</v>
      </c>
      <c r="C387" s="7" t="s">
        <v>92</v>
      </c>
      <c r="D387" s="36">
        <f>D388+D393</f>
        <v>0</v>
      </c>
      <c r="E387" s="36">
        <f t="shared" ref="E387:G387" si="163">E388+E393</f>
        <v>150</v>
      </c>
      <c r="F387" s="36">
        <f t="shared" si="163"/>
        <v>350</v>
      </c>
      <c r="G387" s="36">
        <f t="shared" si="163"/>
        <v>1200</v>
      </c>
      <c r="H387" s="8" t="e">
        <f t="shared" si="159"/>
        <v>#DIV/0!</v>
      </c>
      <c r="I387" s="42"/>
    </row>
    <row r="388" spans="1:9" x14ac:dyDescent="0.25">
      <c r="A388" s="65">
        <v>511000</v>
      </c>
      <c r="B388" s="9">
        <v>511000</v>
      </c>
      <c r="C388" s="7" t="s">
        <v>31</v>
      </c>
      <c r="D388" s="36">
        <f>D389+D390+D391+D392</f>
        <v>0</v>
      </c>
      <c r="E388" s="36">
        <f t="shared" ref="E388:G388" si="164">E389+E390+E391+E392</f>
        <v>150</v>
      </c>
      <c r="F388" s="36">
        <f t="shared" si="164"/>
        <v>150</v>
      </c>
      <c r="G388" s="36">
        <f t="shared" si="164"/>
        <v>1000</v>
      </c>
      <c r="H388" s="8" t="e">
        <f t="shared" si="159"/>
        <v>#DIV/0!</v>
      </c>
      <c r="I388" s="42"/>
    </row>
    <row r="389" spans="1:9" x14ac:dyDescent="0.25">
      <c r="A389" s="2">
        <v>511100</v>
      </c>
      <c r="B389" s="10">
        <v>511100</v>
      </c>
      <c r="C389" s="2" t="s">
        <v>93</v>
      </c>
      <c r="D389" s="37">
        <v>0</v>
      </c>
      <c r="E389" s="79">
        <v>0</v>
      </c>
      <c r="F389" s="79">
        <v>0</v>
      </c>
      <c r="G389" s="79"/>
      <c r="H389" s="8" t="e">
        <f t="shared" si="159"/>
        <v>#DIV/0!</v>
      </c>
      <c r="I389" s="42"/>
    </row>
    <row r="390" spans="1:9" x14ac:dyDescent="0.25">
      <c r="A390" s="2">
        <v>511200</v>
      </c>
      <c r="B390" s="2">
        <v>511200</v>
      </c>
      <c r="C390" s="2" t="s">
        <v>94</v>
      </c>
      <c r="D390" s="37">
        <v>0</v>
      </c>
      <c r="E390" s="79">
        <v>0</v>
      </c>
      <c r="F390" s="79">
        <v>0</v>
      </c>
      <c r="G390" s="79"/>
      <c r="H390" s="8" t="e">
        <f t="shared" si="159"/>
        <v>#DIV/0!</v>
      </c>
      <c r="I390" s="42"/>
    </row>
    <row r="391" spans="1:9" x14ac:dyDescent="0.25">
      <c r="A391" s="2">
        <v>511300</v>
      </c>
      <c r="B391" s="2">
        <v>511300</v>
      </c>
      <c r="C391" s="2" t="s">
        <v>95</v>
      </c>
      <c r="D391" s="37">
        <v>0</v>
      </c>
      <c r="E391" s="79">
        <v>150</v>
      </c>
      <c r="F391" s="79">
        <v>150</v>
      </c>
      <c r="G391" s="79">
        <v>1000</v>
      </c>
      <c r="H391" s="8" t="e">
        <f t="shared" si="159"/>
        <v>#DIV/0!</v>
      </c>
      <c r="I391" s="42"/>
    </row>
    <row r="392" spans="1:9" x14ac:dyDescent="0.25">
      <c r="A392" s="2">
        <v>511700</v>
      </c>
      <c r="B392" s="2">
        <v>511700</v>
      </c>
      <c r="C392" s="2" t="s">
        <v>96</v>
      </c>
      <c r="D392" s="37">
        <v>0</v>
      </c>
      <c r="E392" s="79">
        <v>0</v>
      </c>
      <c r="F392" s="79">
        <v>0</v>
      </c>
      <c r="G392" s="79"/>
      <c r="H392" s="8" t="e">
        <f t="shared" si="159"/>
        <v>#DIV/0!</v>
      </c>
      <c r="I392" s="42"/>
    </row>
    <row r="393" spans="1:9" x14ac:dyDescent="0.25">
      <c r="A393" s="65">
        <v>516000</v>
      </c>
      <c r="B393" s="65">
        <v>516000</v>
      </c>
      <c r="C393" s="62" t="s">
        <v>33</v>
      </c>
      <c r="D393" s="38">
        <f>D394</f>
        <v>0</v>
      </c>
      <c r="E393" s="38">
        <f t="shared" ref="E393:G393" si="165">E394</f>
        <v>0</v>
      </c>
      <c r="F393" s="38">
        <f t="shared" si="165"/>
        <v>200</v>
      </c>
      <c r="G393" s="38">
        <f t="shared" si="165"/>
        <v>200</v>
      </c>
      <c r="H393" s="8" t="e">
        <f t="shared" si="159"/>
        <v>#DIV/0!</v>
      </c>
      <c r="I393" s="42"/>
    </row>
    <row r="394" spans="1:9" x14ac:dyDescent="0.25">
      <c r="A394" s="2">
        <v>516100</v>
      </c>
      <c r="B394" s="2">
        <v>516100</v>
      </c>
      <c r="C394" s="2" t="s">
        <v>33</v>
      </c>
      <c r="D394" s="37">
        <v>0</v>
      </c>
      <c r="E394" s="86">
        <v>0</v>
      </c>
      <c r="F394" s="86">
        <v>200</v>
      </c>
      <c r="G394" s="61">
        <v>200</v>
      </c>
      <c r="H394" s="8" t="e">
        <f t="shared" si="159"/>
        <v>#DIV/0!</v>
      </c>
      <c r="I394" s="42"/>
    </row>
    <row r="395" spans="1:9" x14ac:dyDescent="0.25">
      <c r="A395" s="65">
        <v>63</v>
      </c>
      <c r="B395" s="2"/>
      <c r="C395" s="62" t="s">
        <v>206</v>
      </c>
      <c r="D395" s="114">
        <f>D396</f>
        <v>0</v>
      </c>
      <c r="E395" s="114">
        <f t="shared" ref="E395:G396" si="166">E396</f>
        <v>0</v>
      </c>
      <c r="F395" s="114">
        <f t="shared" si="166"/>
        <v>0</v>
      </c>
      <c r="G395" s="114">
        <f t="shared" si="166"/>
        <v>8800</v>
      </c>
      <c r="H395" s="8" t="e">
        <f t="shared" si="159"/>
        <v>#DIV/0!</v>
      </c>
      <c r="I395" s="42"/>
    </row>
    <row r="396" spans="1:9" x14ac:dyDescent="0.25">
      <c r="A396" s="65">
        <v>638000</v>
      </c>
      <c r="B396" s="2">
        <v>411100</v>
      </c>
      <c r="C396" s="113" t="s">
        <v>201</v>
      </c>
      <c r="D396" s="114">
        <f>D397</f>
        <v>0</v>
      </c>
      <c r="E396" s="114">
        <f t="shared" si="166"/>
        <v>0</v>
      </c>
      <c r="F396" s="114">
        <f t="shared" si="166"/>
        <v>0</v>
      </c>
      <c r="G396" s="114">
        <f t="shared" si="166"/>
        <v>8800</v>
      </c>
      <c r="H396" s="8" t="e">
        <f t="shared" si="159"/>
        <v>#DIV/0!</v>
      </c>
      <c r="I396" s="42"/>
    </row>
    <row r="397" spans="1:9" x14ac:dyDescent="0.25">
      <c r="A397" s="59">
        <v>638100</v>
      </c>
      <c r="B397" s="2">
        <v>411100</v>
      </c>
      <c r="C397" s="60" t="s">
        <v>209</v>
      </c>
      <c r="D397" s="37"/>
      <c r="E397" s="86"/>
      <c r="F397" s="86"/>
      <c r="G397" s="86">
        <v>8800</v>
      </c>
      <c r="H397" s="8" t="e">
        <f t="shared" si="159"/>
        <v>#DIV/0!</v>
      </c>
      <c r="I397" s="42"/>
    </row>
    <row r="398" spans="1:9" x14ac:dyDescent="0.25">
      <c r="A398" s="2"/>
      <c r="B398" s="2"/>
      <c r="C398" s="7" t="s">
        <v>97</v>
      </c>
      <c r="D398" s="36">
        <f>D370+D386</f>
        <v>117000</v>
      </c>
      <c r="E398" s="36">
        <f t="shared" ref="E398:G398" si="167">E370+E386</f>
        <v>76422</v>
      </c>
      <c r="F398" s="36">
        <f t="shared" si="167"/>
        <v>117000</v>
      </c>
      <c r="G398" s="36">
        <f t="shared" si="167"/>
        <v>129950</v>
      </c>
      <c r="H398" s="8">
        <f t="shared" si="159"/>
        <v>111.06837606837607</v>
      </c>
      <c r="I398" s="42"/>
    </row>
    <row r="399" spans="1:9" x14ac:dyDescent="0.25">
      <c r="A399" s="2"/>
      <c r="B399" s="2"/>
      <c r="C399" s="7" t="s">
        <v>210</v>
      </c>
      <c r="D399" s="8">
        <f>D370+D386+D395</f>
        <v>117000</v>
      </c>
      <c r="E399" s="8">
        <f t="shared" ref="E399:G399" si="168">E370+E386+E395</f>
        <v>76422</v>
      </c>
      <c r="F399" s="8">
        <f t="shared" si="168"/>
        <v>117000</v>
      </c>
      <c r="G399" s="8">
        <f t="shared" si="168"/>
        <v>138750</v>
      </c>
      <c r="H399" s="8">
        <f t="shared" si="159"/>
        <v>118.58974358974359</v>
      </c>
      <c r="I399" s="42"/>
    </row>
    <row r="400" spans="1:9" x14ac:dyDescent="0.25">
      <c r="B400" s="34"/>
      <c r="C400" s="34"/>
      <c r="D400" s="34"/>
      <c r="E400" s="80"/>
      <c r="F400" s="80"/>
      <c r="G400" s="42"/>
      <c r="H400" s="32"/>
      <c r="I400" s="42"/>
    </row>
    <row r="401" spans="1:9" x14ac:dyDescent="0.25">
      <c r="B401" s="33">
        <v>9</v>
      </c>
      <c r="C401" s="17" t="s">
        <v>128</v>
      </c>
      <c r="D401" s="34"/>
      <c r="E401" s="80"/>
      <c r="F401" s="80"/>
      <c r="G401" s="42"/>
      <c r="H401" s="32"/>
      <c r="I401" s="42"/>
    </row>
    <row r="402" spans="1:9" x14ac:dyDescent="0.25">
      <c r="A402" s="112" t="s">
        <v>179</v>
      </c>
      <c r="B402" s="20" t="s">
        <v>117</v>
      </c>
      <c r="C402" s="20" t="s">
        <v>121</v>
      </c>
      <c r="D402" s="49" t="s">
        <v>135</v>
      </c>
      <c r="E402" s="89" t="s">
        <v>140</v>
      </c>
      <c r="F402" s="89" t="s">
        <v>134</v>
      </c>
      <c r="G402" s="57" t="s">
        <v>135</v>
      </c>
      <c r="H402" s="51" t="s">
        <v>136</v>
      </c>
      <c r="I402" s="42"/>
    </row>
    <row r="403" spans="1:9" x14ac:dyDescent="0.25">
      <c r="A403" s="5" t="s">
        <v>178</v>
      </c>
      <c r="B403" s="23" t="s">
        <v>118</v>
      </c>
      <c r="C403" s="23"/>
      <c r="D403" s="52">
        <v>2016</v>
      </c>
      <c r="E403" s="90" t="s">
        <v>139</v>
      </c>
      <c r="F403" s="90">
        <v>2016</v>
      </c>
      <c r="G403" s="58">
        <v>2017</v>
      </c>
      <c r="H403" s="54" t="s">
        <v>137</v>
      </c>
      <c r="I403" s="42"/>
    </row>
    <row r="404" spans="1:9" x14ac:dyDescent="0.25">
      <c r="A404" s="2"/>
      <c r="B404" s="25">
        <v>1</v>
      </c>
      <c r="C404" s="25">
        <v>2</v>
      </c>
      <c r="D404" s="39">
        <v>3</v>
      </c>
      <c r="E404" s="83">
        <v>4</v>
      </c>
      <c r="F404" s="83">
        <v>5</v>
      </c>
      <c r="G404" s="47">
        <v>6</v>
      </c>
      <c r="H404" s="48">
        <v>7</v>
      </c>
      <c r="I404" s="42"/>
    </row>
    <row r="405" spans="1:9" x14ac:dyDescent="0.25">
      <c r="A405" s="2"/>
      <c r="B405" s="7" t="s">
        <v>61</v>
      </c>
      <c r="C405" s="7"/>
      <c r="D405" s="36">
        <f>D406</f>
        <v>73000</v>
      </c>
      <c r="E405" s="36">
        <f t="shared" ref="E405:G405" si="169">E406</f>
        <v>51767</v>
      </c>
      <c r="F405" s="36">
        <f t="shared" si="169"/>
        <v>70000</v>
      </c>
      <c r="G405" s="36">
        <f t="shared" si="169"/>
        <v>75000</v>
      </c>
      <c r="H405" s="8">
        <f>G405/D405*100</f>
        <v>102.73972602739727</v>
      </c>
      <c r="I405" s="42"/>
    </row>
    <row r="406" spans="1:9" x14ac:dyDescent="0.25">
      <c r="A406" s="65">
        <v>41</v>
      </c>
      <c r="B406" s="9">
        <v>410000</v>
      </c>
      <c r="C406" s="7" t="s">
        <v>71</v>
      </c>
      <c r="D406" s="36">
        <f>D407+D409</f>
        <v>73000</v>
      </c>
      <c r="E406" s="36">
        <f t="shared" ref="E406:G406" si="170">E407+E409</f>
        <v>51767</v>
      </c>
      <c r="F406" s="36">
        <f t="shared" si="170"/>
        <v>70000</v>
      </c>
      <c r="G406" s="36">
        <f t="shared" si="170"/>
        <v>75000</v>
      </c>
      <c r="H406" s="8">
        <f t="shared" ref="H406:H424" si="171">G406/D406*100</f>
        <v>102.73972602739727</v>
      </c>
      <c r="I406" s="42"/>
    </row>
    <row r="407" spans="1:9" x14ac:dyDescent="0.25">
      <c r="A407" s="65">
        <v>411000</v>
      </c>
      <c r="B407" s="9">
        <v>411000</v>
      </c>
      <c r="C407" s="7" t="s">
        <v>16</v>
      </c>
      <c r="D407" s="36">
        <f>D408</f>
        <v>12000</v>
      </c>
      <c r="E407" s="36">
        <f t="shared" ref="E407:G407" si="172">E408</f>
        <v>8644</v>
      </c>
      <c r="F407" s="36">
        <f t="shared" si="172"/>
        <v>12000</v>
      </c>
      <c r="G407" s="36">
        <f t="shared" si="172"/>
        <v>13000</v>
      </c>
      <c r="H407" s="8">
        <f t="shared" si="171"/>
        <v>108.33333333333333</v>
      </c>
      <c r="I407" s="42"/>
    </row>
    <row r="408" spans="1:9" x14ac:dyDescent="0.25">
      <c r="A408" s="2">
        <v>411200</v>
      </c>
      <c r="B408" s="2">
        <v>411200</v>
      </c>
      <c r="C408" s="2" t="s">
        <v>73</v>
      </c>
      <c r="D408" s="37">
        <v>12000</v>
      </c>
      <c r="E408" s="79">
        <v>8644</v>
      </c>
      <c r="F408" s="79">
        <v>12000</v>
      </c>
      <c r="G408" s="79">
        <v>13000</v>
      </c>
      <c r="H408" s="8">
        <f t="shared" si="171"/>
        <v>108.33333333333333</v>
      </c>
      <c r="I408" s="42"/>
    </row>
    <row r="409" spans="1:9" x14ac:dyDescent="0.25">
      <c r="A409" s="65">
        <v>412000</v>
      </c>
      <c r="B409" s="9">
        <v>412000</v>
      </c>
      <c r="C409" s="7" t="s">
        <v>74</v>
      </c>
      <c r="D409" s="36">
        <f>D410+D411+D412+D413+D414+D415+D416+D417</f>
        <v>61000</v>
      </c>
      <c r="E409" s="36">
        <f t="shared" ref="E409:G409" si="173">E410+E411+E412+E413+E414+E415+E416+E417</f>
        <v>43123</v>
      </c>
      <c r="F409" s="36">
        <f t="shared" si="173"/>
        <v>58000</v>
      </c>
      <c r="G409" s="36">
        <f t="shared" si="173"/>
        <v>62000</v>
      </c>
      <c r="H409" s="8">
        <f t="shared" si="171"/>
        <v>101.63934426229508</v>
      </c>
      <c r="I409" s="42"/>
    </row>
    <row r="410" spans="1:9" x14ac:dyDescent="0.25">
      <c r="A410" s="2">
        <v>412100</v>
      </c>
      <c r="B410" s="10">
        <v>412100</v>
      </c>
      <c r="C410" s="2" t="s">
        <v>75</v>
      </c>
      <c r="D410" s="37">
        <v>0</v>
      </c>
      <c r="E410" s="79">
        <v>0</v>
      </c>
      <c r="F410" s="79">
        <v>0</v>
      </c>
      <c r="G410" s="41"/>
      <c r="H410" s="8" t="e">
        <f t="shared" si="171"/>
        <v>#DIV/0!</v>
      </c>
      <c r="I410" s="42"/>
    </row>
    <row r="411" spans="1:9" x14ac:dyDescent="0.25">
      <c r="A411" s="2">
        <v>412200</v>
      </c>
      <c r="B411" s="2">
        <v>412200</v>
      </c>
      <c r="C411" s="2" t="s">
        <v>76</v>
      </c>
      <c r="D411" s="37">
        <v>41000</v>
      </c>
      <c r="E411" s="79">
        <v>23951</v>
      </c>
      <c r="F411" s="79">
        <v>33300</v>
      </c>
      <c r="G411" s="79">
        <v>41000</v>
      </c>
      <c r="H411" s="8">
        <f t="shared" si="171"/>
        <v>100</v>
      </c>
      <c r="I411" s="42"/>
    </row>
    <row r="412" spans="1:9" x14ac:dyDescent="0.25">
      <c r="A412" s="2">
        <v>412300</v>
      </c>
      <c r="B412" s="2">
        <v>412300</v>
      </c>
      <c r="C412" s="2" t="s">
        <v>77</v>
      </c>
      <c r="D412" s="37">
        <v>5000</v>
      </c>
      <c r="E412" s="79">
        <v>4492</v>
      </c>
      <c r="F412" s="79">
        <v>5600</v>
      </c>
      <c r="G412" s="79">
        <v>5000</v>
      </c>
      <c r="H412" s="8">
        <f t="shared" si="171"/>
        <v>100</v>
      </c>
      <c r="I412" s="42"/>
    </row>
    <row r="413" spans="1:9" x14ac:dyDescent="0.25">
      <c r="A413" s="2">
        <v>412400</v>
      </c>
      <c r="B413" s="2">
        <v>412400</v>
      </c>
      <c r="C413" s="2" t="s">
        <v>78</v>
      </c>
      <c r="D413" s="37">
        <v>2000</v>
      </c>
      <c r="E413" s="79">
        <v>3278</v>
      </c>
      <c r="F413" s="79">
        <v>3400</v>
      </c>
      <c r="G413" s="79">
        <v>2000</v>
      </c>
      <c r="H413" s="8">
        <f t="shared" si="171"/>
        <v>100</v>
      </c>
      <c r="I413" s="42"/>
    </row>
    <row r="414" spans="1:9" x14ac:dyDescent="0.25">
      <c r="A414" s="2">
        <v>412500</v>
      </c>
      <c r="B414" s="2">
        <v>412500</v>
      </c>
      <c r="C414" s="2" t="s">
        <v>79</v>
      </c>
      <c r="D414" s="37">
        <v>3000</v>
      </c>
      <c r="E414" s="79">
        <v>3962</v>
      </c>
      <c r="F414" s="79">
        <v>4400</v>
      </c>
      <c r="G414" s="79">
        <v>4000</v>
      </c>
      <c r="H414" s="8">
        <f t="shared" si="171"/>
        <v>133.33333333333331</v>
      </c>
      <c r="I414" s="42"/>
    </row>
    <row r="415" spans="1:9" x14ac:dyDescent="0.25">
      <c r="A415" s="2">
        <v>412600</v>
      </c>
      <c r="B415" s="2">
        <v>412600</v>
      </c>
      <c r="C415" s="2" t="s">
        <v>80</v>
      </c>
      <c r="D415" s="37">
        <v>4000</v>
      </c>
      <c r="E415" s="79">
        <v>3732</v>
      </c>
      <c r="F415" s="79">
        <v>4200</v>
      </c>
      <c r="G415" s="79">
        <v>4000</v>
      </c>
      <c r="H415" s="8">
        <f t="shared" si="171"/>
        <v>100</v>
      </c>
      <c r="I415" s="42"/>
    </row>
    <row r="416" spans="1:9" x14ac:dyDescent="0.25">
      <c r="A416" s="2">
        <v>412700</v>
      </c>
      <c r="B416" s="2">
        <v>412700</v>
      </c>
      <c r="C416" s="2" t="s">
        <v>81</v>
      </c>
      <c r="D416" s="37">
        <v>4000</v>
      </c>
      <c r="E416" s="79">
        <v>1962</v>
      </c>
      <c r="F416" s="79">
        <v>5100</v>
      </c>
      <c r="G416" s="79">
        <v>4000</v>
      </c>
      <c r="H416" s="8">
        <f t="shared" si="171"/>
        <v>100</v>
      </c>
      <c r="I416" s="42"/>
    </row>
    <row r="417" spans="1:9" x14ac:dyDescent="0.25">
      <c r="A417" s="2">
        <v>412900</v>
      </c>
      <c r="B417" s="12">
        <v>412900</v>
      </c>
      <c r="C417" s="2" t="s">
        <v>84</v>
      </c>
      <c r="D417" s="37">
        <v>2000</v>
      </c>
      <c r="E417" s="79">
        <v>1746</v>
      </c>
      <c r="F417" s="79">
        <v>2000</v>
      </c>
      <c r="G417" s="79">
        <v>2000</v>
      </c>
      <c r="H417" s="8">
        <f t="shared" si="171"/>
        <v>100</v>
      </c>
      <c r="I417" s="42"/>
    </row>
    <row r="418" spans="1:9" x14ac:dyDescent="0.25">
      <c r="A418" s="2"/>
      <c r="B418" s="7" t="s">
        <v>83</v>
      </c>
      <c r="C418" s="2"/>
      <c r="D418" s="36">
        <f>D419</f>
        <v>0</v>
      </c>
      <c r="E418" s="36">
        <f t="shared" ref="E418:G419" si="174">E419</f>
        <v>2000</v>
      </c>
      <c r="F418" s="36">
        <f t="shared" si="174"/>
        <v>3000</v>
      </c>
      <c r="G418" s="36">
        <f t="shared" si="174"/>
        <v>2000</v>
      </c>
      <c r="H418" s="8" t="e">
        <f t="shared" si="171"/>
        <v>#DIV/0!</v>
      </c>
      <c r="I418" s="42"/>
    </row>
    <row r="419" spans="1:9" x14ac:dyDescent="0.25">
      <c r="A419" s="65">
        <v>51</v>
      </c>
      <c r="B419" s="9">
        <v>510000</v>
      </c>
      <c r="C419" s="7" t="s">
        <v>92</v>
      </c>
      <c r="D419" s="36">
        <f>D420</f>
        <v>0</v>
      </c>
      <c r="E419" s="36">
        <f t="shared" si="174"/>
        <v>2000</v>
      </c>
      <c r="F419" s="36">
        <f t="shared" si="174"/>
        <v>3000</v>
      </c>
      <c r="G419" s="36">
        <f t="shared" si="174"/>
        <v>2000</v>
      </c>
      <c r="H419" s="8" t="e">
        <f t="shared" si="171"/>
        <v>#DIV/0!</v>
      </c>
      <c r="I419" s="42"/>
    </row>
    <row r="420" spans="1:9" x14ac:dyDescent="0.25">
      <c r="A420" s="65">
        <v>511000</v>
      </c>
      <c r="B420" s="9">
        <v>511000</v>
      </c>
      <c r="C420" s="7" t="s">
        <v>31</v>
      </c>
      <c r="D420" s="36">
        <f>D421+D422+D423</f>
        <v>0</v>
      </c>
      <c r="E420" s="36">
        <f t="shared" ref="E420:G420" si="175">E421+E422+E423</f>
        <v>2000</v>
      </c>
      <c r="F420" s="36">
        <f t="shared" si="175"/>
        <v>3000</v>
      </c>
      <c r="G420" s="36">
        <f t="shared" si="175"/>
        <v>2000</v>
      </c>
      <c r="H420" s="8" t="e">
        <f t="shared" si="171"/>
        <v>#DIV/0!</v>
      </c>
      <c r="I420" s="42"/>
    </row>
    <row r="421" spans="1:9" x14ac:dyDescent="0.25">
      <c r="A421" s="2">
        <v>511200</v>
      </c>
      <c r="B421" s="2">
        <v>511200</v>
      </c>
      <c r="C421" s="2" t="s">
        <v>94</v>
      </c>
      <c r="D421" s="37">
        <v>0</v>
      </c>
      <c r="E421" s="79">
        <v>0</v>
      </c>
      <c r="F421" s="79">
        <v>0</v>
      </c>
      <c r="G421" s="41"/>
      <c r="H421" s="8" t="e">
        <f t="shared" si="171"/>
        <v>#DIV/0!</v>
      </c>
      <c r="I421" s="42"/>
    </row>
    <row r="422" spans="1:9" x14ac:dyDescent="0.25">
      <c r="A422" s="2">
        <v>511300</v>
      </c>
      <c r="B422" s="2">
        <v>511300</v>
      </c>
      <c r="C422" s="2" t="s">
        <v>95</v>
      </c>
      <c r="D422" s="37">
        <v>0</v>
      </c>
      <c r="E422" s="79">
        <v>2000</v>
      </c>
      <c r="F422" s="79">
        <v>3000</v>
      </c>
      <c r="G422" s="79">
        <v>2000</v>
      </c>
      <c r="H422" s="8" t="e">
        <f t="shared" si="171"/>
        <v>#DIV/0!</v>
      </c>
      <c r="I422" s="42"/>
    </row>
    <row r="423" spans="1:9" x14ac:dyDescent="0.25">
      <c r="A423" s="2">
        <v>511700</v>
      </c>
      <c r="B423" s="2">
        <v>511700</v>
      </c>
      <c r="C423" s="2" t="s">
        <v>96</v>
      </c>
      <c r="D423" s="37">
        <v>0</v>
      </c>
      <c r="E423" s="79">
        <v>0</v>
      </c>
      <c r="F423" s="79">
        <v>0</v>
      </c>
      <c r="G423" s="41"/>
      <c r="H423" s="8" t="e">
        <f t="shared" si="171"/>
        <v>#DIV/0!</v>
      </c>
      <c r="I423" s="42"/>
    </row>
    <row r="424" spans="1:9" x14ac:dyDescent="0.25">
      <c r="A424" s="2"/>
      <c r="B424" s="2"/>
      <c r="C424" s="7" t="s">
        <v>97</v>
      </c>
      <c r="D424" s="36">
        <f>D405+D418</f>
        <v>73000</v>
      </c>
      <c r="E424" s="36">
        <f t="shared" ref="E424:G424" si="176">E405+E418</f>
        <v>53767</v>
      </c>
      <c r="F424" s="36">
        <f t="shared" si="176"/>
        <v>73000</v>
      </c>
      <c r="G424" s="36">
        <f t="shared" si="176"/>
        <v>77000</v>
      </c>
      <c r="H424" s="8">
        <f t="shared" si="171"/>
        <v>105.47945205479452</v>
      </c>
      <c r="I424" s="42"/>
    </row>
    <row r="425" spans="1:9" x14ac:dyDescent="0.25">
      <c r="B425" s="31"/>
      <c r="C425" s="16"/>
      <c r="D425" s="32"/>
      <c r="E425" s="80"/>
      <c r="F425" s="80"/>
      <c r="G425" s="42"/>
      <c r="H425" s="32"/>
      <c r="I425" s="42"/>
    </row>
    <row r="426" spans="1:9" x14ac:dyDescent="0.25">
      <c r="B426" s="34">
        <v>10</v>
      </c>
      <c r="C426" s="17" t="s">
        <v>129</v>
      </c>
      <c r="D426" s="34"/>
      <c r="E426" s="80"/>
      <c r="F426" s="80"/>
      <c r="G426" s="42"/>
      <c r="H426" s="32"/>
      <c r="I426" s="42"/>
    </row>
    <row r="427" spans="1:9" x14ac:dyDescent="0.25">
      <c r="A427" s="112" t="s">
        <v>179</v>
      </c>
      <c r="B427" s="20" t="s">
        <v>117</v>
      </c>
      <c r="C427" s="20" t="s">
        <v>121</v>
      </c>
      <c r="D427" s="49" t="s">
        <v>135</v>
      </c>
      <c r="E427" s="89" t="s">
        <v>132</v>
      </c>
      <c r="F427" s="89" t="s">
        <v>134</v>
      </c>
      <c r="G427" s="57" t="s">
        <v>135</v>
      </c>
      <c r="H427" s="51" t="s">
        <v>136</v>
      </c>
      <c r="I427" s="42"/>
    </row>
    <row r="428" spans="1:9" x14ac:dyDescent="0.25">
      <c r="A428" s="5" t="s">
        <v>178</v>
      </c>
      <c r="B428" s="23" t="s">
        <v>118</v>
      </c>
      <c r="C428" s="23"/>
      <c r="D428" s="52">
        <v>2016</v>
      </c>
      <c r="E428" s="90" t="s">
        <v>139</v>
      </c>
      <c r="F428" s="90">
        <v>2016</v>
      </c>
      <c r="G428" s="58">
        <v>2017</v>
      </c>
      <c r="H428" s="54" t="s">
        <v>137</v>
      </c>
      <c r="I428" s="42"/>
    </row>
    <row r="429" spans="1:9" x14ac:dyDescent="0.25">
      <c r="A429" s="2"/>
      <c r="B429" s="25">
        <v>1</v>
      </c>
      <c r="C429" s="25">
        <v>2</v>
      </c>
      <c r="D429" s="39">
        <v>3</v>
      </c>
      <c r="E429" s="83">
        <v>4</v>
      </c>
      <c r="F429" s="83">
        <v>5</v>
      </c>
      <c r="G429" s="47">
        <v>6</v>
      </c>
      <c r="H429" s="48">
        <v>7</v>
      </c>
      <c r="I429" s="42"/>
    </row>
    <row r="430" spans="1:9" x14ac:dyDescent="0.25">
      <c r="A430" s="2"/>
      <c r="B430" s="7" t="s">
        <v>61</v>
      </c>
      <c r="C430" s="7"/>
      <c r="D430" s="36">
        <f>D431</f>
        <v>8000</v>
      </c>
      <c r="E430" s="36">
        <f t="shared" ref="E430:G431" si="177">E431</f>
        <v>4545</v>
      </c>
      <c r="F430" s="36">
        <f t="shared" si="177"/>
        <v>8000</v>
      </c>
      <c r="G430" s="36">
        <f t="shared" si="177"/>
        <v>7450</v>
      </c>
      <c r="H430" s="8">
        <f>G430/D430*100</f>
        <v>93.125</v>
      </c>
      <c r="I430" s="42"/>
    </row>
    <row r="431" spans="1:9" x14ac:dyDescent="0.25">
      <c r="A431" s="65">
        <v>41</v>
      </c>
      <c r="B431" s="9">
        <v>410000</v>
      </c>
      <c r="C431" s="7" t="s">
        <v>71</v>
      </c>
      <c r="D431" s="36">
        <f>D432</f>
        <v>8000</v>
      </c>
      <c r="E431" s="36">
        <f t="shared" si="177"/>
        <v>4545</v>
      </c>
      <c r="F431" s="36">
        <f t="shared" si="177"/>
        <v>8000</v>
      </c>
      <c r="G431" s="36">
        <f t="shared" si="177"/>
        <v>7450</v>
      </c>
      <c r="H431" s="8">
        <f t="shared" ref="H431:H447" si="178">G431/D431*100</f>
        <v>93.125</v>
      </c>
      <c r="I431" s="42"/>
    </row>
    <row r="432" spans="1:9" x14ac:dyDescent="0.25">
      <c r="A432" s="65">
        <v>412000</v>
      </c>
      <c r="B432" s="9">
        <v>412000</v>
      </c>
      <c r="C432" s="7" t="s">
        <v>74</v>
      </c>
      <c r="D432" s="36">
        <f>D433+D434+D435+D436+D437+D438+D439+D440</f>
        <v>8000</v>
      </c>
      <c r="E432" s="36">
        <f t="shared" ref="E432:G432" si="179">E433+E434+E435+E436+E437+E438+E439+E440</f>
        <v>4545</v>
      </c>
      <c r="F432" s="36">
        <f t="shared" si="179"/>
        <v>8000</v>
      </c>
      <c r="G432" s="36">
        <f t="shared" si="179"/>
        <v>7450</v>
      </c>
      <c r="H432" s="8">
        <f t="shared" si="178"/>
        <v>93.125</v>
      </c>
      <c r="I432" s="42"/>
    </row>
    <row r="433" spans="1:9" x14ac:dyDescent="0.25">
      <c r="A433" s="2">
        <v>412100</v>
      </c>
      <c r="B433" s="10">
        <v>412100</v>
      </c>
      <c r="C433" s="2" t="s">
        <v>75</v>
      </c>
      <c r="D433" s="37">
        <v>0</v>
      </c>
      <c r="E433" s="79">
        <v>0</v>
      </c>
      <c r="F433" s="79">
        <v>0</v>
      </c>
      <c r="G433" s="41"/>
      <c r="H433" s="8" t="e">
        <f t="shared" si="178"/>
        <v>#DIV/0!</v>
      </c>
      <c r="I433" s="42"/>
    </row>
    <row r="434" spans="1:9" x14ac:dyDescent="0.25">
      <c r="A434" s="2">
        <v>412200</v>
      </c>
      <c r="B434" s="2">
        <v>412200</v>
      </c>
      <c r="C434" s="2" t="s">
        <v>76</v>
      </c>
      <c r="D434" s="37">
        <v>2400</v>
      </c>
      <c r="E434" s="79">
        <v>2101</v>
      </c>
      <c r="F434" s="79">
        <v>2400</v>
      </c>
      <c r="G434" s="79">
        <v>3400</v>
      </c>
      <c r="H434" s="8">
        <f t="shared" si="178"/>
        <v>141.66666666666669</v>
      </c>
      <c r="I434" s="42"/>
    </row>
    <row r="435" spans="1:9" x14ac:dyDescent="0.25">
      <c r="A435" s="2">
        <v>412300</v>
      </c>
      <c r="B435" s="2">
        <v>412300</v>
      </c>
      <c r="C435" s="2" t="s">
        <v>77</v>
      </c>
      <c r="D435" s="37">
        <v>900</v>
      </c>
      <c r="E435" s="79">
        <v>562</v>
      </c>
      <c r="F435" s="79">
        <v>900</v>
      </c>
      <c r="G435" s="79">
        <v>900</v>
      </c>
      <c r="H435" s="8">
        <f t="shared" si="178"/>
        <v>100</v>
      </c>
      <c r="I435" s="42"/>
    </row>
    <row r="436" spans="1:9" x14ac:dyDescent="0.25">
      <c r="A436" s="2">
        <v>412400</v>
      </c>
      <c r="B436" s="2">
        <v>412400</v>
      </c>
      <c r="C436" s="2" t="s">
        <v>78</v>
      </c>
      <c r="D436" s="37">
        <v>0</v>
      </c>
      <c r="E436" s="79">
        <v>0</v>
      </c>
      <c r="F436" s="79">
        <v>0</v>
      </c>
      <c r="G436" s="79"/>
      <c r="H436" s="8" t="e">
        <f t="shared" si="178"/>
        <v>#DIV/0!</v>
      </c>
      <c r="I436" s="42"/>
    </row>
    <row r="437" spans="1:9" x14ac:dyDescent="0.25">
      <c r="A437" s="2">
        <v>412500</v>
      </c>
      <c r="B437" s="2">
        <v>412500</v>
      </c>
      <c r="C437" s="2" t="s">
        <v>79</v>
      </c>
      <c r="D437" s="37">
        <v>300</v>
      </c>
      <c r="E437" s="79">
        <v>495</v>
      </c>
      <c r="F437" s="79">
        <v>1400</v>
      </c>
      <c r="G437" s="79">
        <v>350</v>
      </c>
      <c r="H437" s="8">
        <f t="shared" si="178"/>
        <v>116.66666666666667</v>
      </c>
      <c r="I437" s="42"/>
    </row>
    <row r="438" spans="1:9" x14ac:dyDescent="0.25">
      <c r="A438" s="2">
        <v>412600</v>
      </c>
      <c r="B438" s="2">
        <v>412600</v>
      </c>
      <c r="C438" s="2" t="s">
        <v>80</v>
      </c>
      <c r="D438" s="37">
        <v>1000</v>
      </c>
      <c r="E438" s="79">
        <v>375</v>
      </c>
      <c r="F438" s="79">
        <v>1000</v>
      </c>
      <c r="G438" s="79">
        <v>1000</v>
      </c>
      <c r="H438" s="8">
        <f t="shared" si="178"/>
        <v>100</v>
      </c>
      <c r="I438" s="42"/>
    </row>
    <row r="439" spans="1:9" x14ac:dyDescent="0.25">
      <c r="A439" s="2">
        <v>412700</v>
      </c>
      <c r="B439" s="2">
        <v>412700</v>
      </c>
      <c r="C439" s="2" t="s">
        <v>81</v>
      </c>
      <c r="D439" s="37">
        <v>300</v>
      </c>
      <c r="E439" s="79">
        <v>962</v>
      </c>
      <c r="F439" s="79">
        <v>1400</v>
      </c>
      <c r="G439" s="79">
        <v>1400</v>
      </c>
      <c r="H439" s="8">
        <f t="shared" si="178"/>
        <v>466.66666666666669</v>
      </c>
      <c r="I439" s="42"/>
    </row>
    <row r="440" spans="1:9" x14ac:dyDescent="0.25">
      <c r="A440" s="2">
        <v>412900</v>
      </c>
      <c r="B440" s="12">
        <v>412900</v>
      </c>
      <c r="C440" s="2" t="s">
        <v>84</v>
      </c>
      <c r="D440" s="37">
        <v>3100</v>
      </c>
      <c r="E440" s="79">
        <v>50</v>
      </c>
      <c r="F440" s="79">
        <v>900</v>
      </c>
      <c r="G440" s="79">
        <v>400</v>
      </c>
      <c r="H440" s="8">
        <f t="shared" si="178"/>
        <v>12.903225806451612</v>
      </c>
      <c r="I440" s="42"/>
    </row>
    <row r="441" spans="1:9" x14ac:dyDescent="0.25">
      <c r="A441" s="2"/>
      <c r="B441" s="7" t="s">
        <v>83</v>
      </c>
      <c r="C441" s="2"/>
      <c r="D441" s="36">
        <f>D442</f>
        <v>2000</v>
      </c>
      <c r="E441" s="36">
        <f t="shared" ref="E441:G442" si="180">E442</f>
        <v>1744</v>
      </c>
      <c r="F441" s="36">
        <f t="shared" si="180"/>
        <v>2000</v>
      </c>
      <c r="G441" s="36">
        <f t="shared" si="180"/>
        <v>2500</v>
      </c>
      <c r="H441" s="8">
        <f t="shared" si="178"/>
        <v>125</v>
      </c>
      <c r="I441" s="42"/>
    </row>
    <row r="442" spans="1:9" x14ac:dyDescent="0.25">
      <c r="A442" s="65">
        <v>51</v>
      </c>
      <c r="B442" s="9">
        <v>510000</v>
      </c>
      <c r="C442" s="7" t="s">
        <v>92</v>
      </c>
      <c r="D442" s="36">
        <f>D443</f>
        <v>2000</v>
      </c>
      <c r="E442" s="36">
        <f t="shared" si="180"/>
        <v>1744</v>
      </c>
      <c r="F442" s="36">
        <f t="shared" si="180"/>
        <v>2000</v>
      </c>
      <c r="G442" s="36">
        <f t="shared" si="180"/>
        <v>2500</v>
      </c>
      <c r="H442" s="8">
        <f t="shared" si="178"/>
        <v>125</v>
      </c>
      <c r="I442" s="42"/>
    </row>
    <row r="443" spans="1:9" x14ac:dyDescent="0.25">
      <c r="A443" s="65">
        <v>511000</v>
      </c>
      <c r="B443" s="9">
        <v>511000</v>
      </c>
      <c r="C443" s="7" t="s">
        <v>31</v>
      </c>
      <c r="D443" s="36">
        <f>+D444+D445+D446</f>
        <v>2000</v>
      </c>
      <c r="E443" s="36">
        <f t="shared" ref="E443:G443" si="181">+E444+E445+E446</f>
        <v>1744</v>
      </c>
      <c r="F443" s="36">
        <f t="shared" si="181"/>
        <v>2000</v>
      </c>
      <c r="G443" s="36">
        <f t="shared" si="181"/>
        <v>2500</v>
      </c>
      <c r="H443" s="8">
        <f t="shared" si="178"/>
        <v>125</v>
      </c>
      <c r="I443" s="42"/>
    </row>
    <row r="444" spans="1:9" x14ac:dyDescent="0.25">
      <c r="A444" s="2">
        <v>511200</v>
      </c>
      <c r="B444" s="2">
        <v>511200</v>
      </c>
      <c r="C444" s="2" t="s">
        <v>94</v>
      </c>
      <c r="D444" s="37">
        <v>0</v>
      </c>
      <c r="E444" s="79">
        <v>0</v>
      </c>
      <c r="F444" s="79">
        <v>0</v>
      </c>
      <c r="G444" s="41"/>
      <c r="H444" s="8" t="e">
        <f t="shared" si="178"/>
        <v>#DIV/0!</v>
      </c>
      <c r="I444" s="42"/>
    </row>
    <row r="445" spans="1:9" x14ac:dyDescent="0.25">
      <c r="A445" s="2">
        <v>511300</v>
      </c>
      <c r="B445" s="2">
        <v>511300</v>
      </c>
      <c r="C445" s="2" t="s">
        <v>95</v>
      </c>
      <c r="D445" s="37">
        <v>2000</v>
      </c>
      <c r="E445" s="79">
        <v>1744</v>
      </c>
      <c r="F445" s="79">
        <v>2000</v>
      </c>
      <c r="G445" s="79">
        <v>2500</v>
      </c>
      <c r="H445" s="8">
        <f t="shared" si="178"/>
        <v>125</v>
      </c>
      <c r="I445" s="42"/>
    </row>
    <row r="446" spans="1:9" x14ac:dyDescent="0.25">
      <c r="A446" s="2">
        <v>511700</v>
      </c>
      <c r="B446" s="2">
        <v>511700</v>
      </c>
      <c r="C446" s="2" t="s">
        <v>96</v>
      </c>
      <c r="D446" s="37">
        <v>0</v>
      </c>
      <c r="E446" s="79">
        <v>0</v>
      </c>
      <c r="F446" s="79">
        <v>0</v>
      </c>
      <c r="G446" s="41"/>
      <c r="H446" s="8" t="e">
        <f t="shared" si="178"/>
        <v>#DIV/0!</v>
      </c>
      <c r="I446" s="42"/>
    </row>
    <row r="447" spans="1:9" x14ac:dyDescent="0.25">
      <c r="A447" s="2"/>
      <c r="B447" s="2"/>
      <c r="C447" s="7" t="s">
        <v>97</v>
      </c>
      <c r="D447" s="36">
        <f>D430+D441</f>
        <v>10000</v>
      </c>
      <c r="E447" s="36">
        <f t="shared" ref="E447:G447" si="182">E430+E441</f>
        <v>6289</v>
      </c>
      <c r="F447" s="36">
        <f t="shared" si="182"/>
        <v>10000</v>
      </c>
      <c r="G447" s="36">
        <f t="shared" si="182"/>
        <v>9950</v>
      </c>
      <c r="H447" s="8">
        <f t="shared" si="178"/>
        <v>99.5</v>
      </c>
      <c r="I447" s="42"/>
    </row>
    <row r="448" spans="1:9" x14ac:dyDescent="0.25">
      <c r="B448" s="31"/>
      <c r="C448" s="16"/>
      <c r="D448" s="32"/>
      <c r="E448" s="80"/>
      <c r="F448" s="80"/>
      <c r="G448" s="42"/>
      <c r="H448" s="32"/>
      <c r="I448" s="42"/>
    </row>
    <row r="449" spans="1:9" x14ac:dyDescent="0.25">
      <c r="B449" s="16">
        <v>11</v>
      </c>
      <c r="C449" s="16" t="s">
        <v>130</v>
      </c>
      <c r="D449" s="32"/>
      <c r="E449" s="80"/>
      <c r="F449" s="80"/>
      <c r="G449" s="42"/>
      <c r="H449" s="32"/>
      <c r="I449" s="42"/>
    </row>
    <row r="450" spans="1:9" x14ac:dyDescent="0.25">
      <c r="A450" s="112" t="s">
        <v>179</v>
      </c>
      <c r="B450" s="20" t="s">
        <v>117</v>
      </c>
      <c r="C450" s="20" t="s">
        <v>121</v>
      </c>
      <c r="D450" s="49" t="s">
        <v>135</v>
      </c>
      <c r="E450" s="89" t="s">
        <v>132</v>
      </c>
      <c r="F450" s="89" t="s">
        <v>134</v>
      </c>
      <c r="G450" s="57" t="s">
        <v>135</v>
      </c>
      <c r="H450" s="51" t="s">
        <v>136</v>
      </c>
      <c r="I450" s="42"/>
    </row>
    <row r="451" spans="1:9" x14ac:dyDescent="0.25">
      <c r="A451" s="5" t="s">
        <v>177</v>
      </c>
      <c r="B451" s="23" t="s">
        <v>118</v>
      </c>
      <c r="C451" s="23"/>
      <c r="D451" s="52">
        <v>2016</v>
      </c>
      <c r="E451" s="90" t="s">
        <v>139</v>
      </c>
      <c r="F451" s="90">
        <v>2016</v>
      </c>
      <c r="G451" s="58">
        <v>2017</v>
      </c>
      <c r="H451" s="54" t="s">
        <v>137</v>
      </c>
      <c r="I451" s="42"/>
    </row>
    <row r="452" spans="1:9" x14ac:dyDescent="0.25">
      <c r="A452" s="2"/>
      <c r="B452" s="25">
        <v>1</v>
      </c>
      <c r="C452" s="25">
        <v>2</v>
      </c>
      <c r="D452" s="39">
        <v>3</v>
      </c>
      <c r="E452" s="83">
        <v>4</v>
      </c>
      <c r="F452" s="83">
        <v>5</v>
      </c>
      <c r="G452" s="47">
        <v>6</v>
      </c>
      <c r="H452" s="48">
        <v>7</v>
      </c>
      <c r="I452" s="42"/>
    </row>
    <row r="453" spans="1:9" x14ac:dyDescent="0.25">
      <c r="A453" s="2"/>
      <c r="B453" s="7" t="s">
        <v>61</v>
      </c>
      <c r="C453" s="7"/>
      <c r="D453" s="36">
        <f>D454+D483</f>
        <v>622327</v>
      </c>
      <c r="E453" s="36">
        <f>E454+E483</f>
        <v>371894</v>
      </c>
      <c r="F453" s="36">
        <f>F454+F483</f>
        <v>541601</v>
      </c>
      <c r="G453" s="36">
        <f>G454+G483</f>
        <v>496497</v>
      </c>
      <c r="H453" s="8">
        <f>G453/D453*100</f>
        <v>79.780726209854308</v>
      </c>
      <c r="I453" s="42"/>
    </row>
    <row r="454" spans="1:9" x14ac:dyDescent="0.25">
      <c r="A454" s="65">
        <v>41</v>
      </c>
      <c r="B454" s="9">
        <v>410000</v>
      </c>
      <c r="C454" s="7" t="s">
        <v>71</v>
      </c>
      <c r="D454" s="36">
        <f>D455+D457+D479</f>
        <v>582327</v>
      </c>
      <c r="E454" s="36">
        <f>E455+E457+E479</f>
        <v>339472</v>
      </c>
      <c r="F454" s="36">
        <f>F455+F457+F479</f>
        <v>505846</v>
      </c>
      <c r="G454" s="36">
        <f>G455+G457+G479</f>
        <v>444797</v>
      </c>
      <c r="H454" s="8">
        <f t="shared" ref="H454:H485" si="183">G454/D454*100</f>
        <v>76.382685329720246</v>
      </c>
      <c r="I454" s="42"/>
    </row>
    <row r="455" spans="1:9" x14ac:dyDescent="0.25">
      <c r="A455" s="65">
        <v>414000</v>
      </c>
      <c r="B455" s="9">
        <v>414000</v>
      </c>
      <c r="C455" s="7" t="s">
        <v>19</v>
      </c>
      <c r="D455" s="36">
        <f>D456</f>
        <v>92000</v>
      </c>
      <c r="E455" s="36">
        <f t="shared" ref="E455:G455" si="184">E456</f>
        <v>14309</v>
      </c>
      <c r="F455" s="36">
        <f t="shared" si="184"/>
        <v>16958</v>
      </c>
      <c r="G455" s="36">
        <f t="shared" si="184"/>
        <v>15000</v>
      </c>
      <c r="H455" s="8">
        <f t="shared" si="183"/>
        <v>16.304347826086957</v>
      </c>
      <c r="I455" s="42"/>
    </row>
    <row r="456" spans="1:9" x14ac:dyDescent="0.25">
      <c r="A456" s="2">
        <v>414100</v>
      </c>
      <c r="B456" s="10">
        <v>414100</v>
      </c>
      <c r="C456" s="2" t="s">
        <v>256</v>
      </c>
      <c r="D456" s="37">
        <v>92000</v>
      </c>
      <c r="E456" s="79">
        <v>14309</v>
      </c>
      <c r="F456" s="79">
        <v>16958</v>
      </c>
      <c r="G456" s="79">
        <v>15000</v>
      </c>
      <c r="H456" s="8">
        <f t="shared" si="183"/>
        <v>16.304347826086957</v>
      </c>
      <c r="I456" s="42"/>
    </row>
    <row r="457" spans="1:9" x14ac:dyDescent="0.25">
      <c r="A457" s="65">
        <v>415000</v>
      </c>
      <c r="B457" s="9">
        <v>415000</v>
      </c>
      <c r="C457" s="7" t="s">
        <v>12</v>
      </c>
      <c r="D457" s="36">
        <f>D458</f>
        <v>371797</v>
      </c>
      <c r="E457" s="36">
        <f t="shared" ref="E457:G457" si="185">E458</f>
        <v>236040</v>
      </c>
      <c r="F457" s="36">
        <f t="shared" si="185"/>
        <v>386416</v>
      </c>
      <c r="G457" s="36">
        <f t="shared" si="185"/>
        <v>309797</v>
      </c>
      <c r="H457" s="8">
        <f t="shared" si="183"/>
        <v>83.324233385422687</v>
      </c>
      <c r="I457" s="42"/>
    </row>
    <row r="458" spans="1:9" x14ac:dyDescent="0.25">
      <c r="A458" s="65">
        <v>415200</v>
      </c>
      <c r="B458" s="65">
        <v>415200</v>
      </c>
      <c r="C458" s="121" t="s">
        <v>89</v>
      </c>
      <c r="D458" s="114">
        <f>SUM(D459:D478)</f>
        <v>371797</v>
      </c>
      <c r="E458" s="114">
        <f>SUM(E459:E478)</f>
        <v>236040</v>
      </c>
      <c r="F458" s="114">
        <f>SUM(F459:F478)</f>
        <v>386416</v>
      </c>
      <c r="G458" s="114">
        <f>SUM(G459:G478)</f>
        <v>309797</v>
      </c>
      <c r="H458" s="8">
        <f t="shared" si="183"/>
        <v>83.324233385422687</v>
      </c>
      <c r="I458" s="42"/>
    </row>
    <row r="459" spans="1:9" x14ac:dyDescent="0.25">
      <c r="A459" s="2">
        <v>415211</v>
      </c>
      <c r="B459" s="10">
        <v>415211</v>
      </c>
      <c r="C459" s="2" t="s">
        <v>218</v>
      </c>
      <c r="D459" s="37">
        <v>22797</v>
      </c>
      <c r="E459" s="37">
        <v>17098</v>
      </c>
      <c r="F459" s="37">
        <v>22797</v>
      </c>
      <c r="G459" s="63">
        <v>22797</v>
      </c>
      <c r="H459" s="8">
        <f t="shared" si="183"/>
        <v>100</v>
      </c>
      <c r="I459" s="42"/>
    </row>
    <row r="460" spans="1:9" x14ac:dyDescent="0.25">
      <c r="A460" s="2">
        <v>415212</v>
      </c>
      <c r="B460" s="10">
        <v>415212</v>
      </c>
      <c r="C460" s="2" t="s">
        <v>219</v>
      </c>
      <c r="D460" s="37">
        <v>10000</v>
      </c>
      <c r="E460" s="37">
        <v>7500</v>
      </c>
      <c r="F460" s="37">
        <v>10000</v>
      </c>
      <c r="G460" s="37">
        <v>10000</v>
      </c>
      <c r="H460" s="8">
        <f t="shared" si="183"/>
        <v>100</v>
      </c>
      <c r="I460" s="42"/>
    </row>
    <row r="461" spans="1:9" x14ac:dyDescent="0.25">
      <c r="A461" s="2">
        <v>415213</v>
      </c>
      <c r="B461" s="10">
        <v>415213</v>
      </c>
      <c r="C461" s="2" t="s">
        <v>220</v>
      </c>
      <c r="D461" s="37">
        <v>18000</v>
      </c>
      <c r="E461" s="37">
        <v>9000</v>
      </c>
      <c r="F461" s="37">
        <v>18000</v>
      </c>
      <c r="G461" s="37">
        <v>18000</v>
      </c>
      <c r="H461" s="8">
        <f t="shared" si="183"/>
        <v>100</v>
      </c>
      <c r="I461" s="42"/>
    </row>
    <row r="462" spans="1:9" x14ac:dyDescent="0.25">
      <c r="A462" s="2">
        <v>415213</v>
      </c>
      <c r="B462" s="10">
        <v>415213</v>
      </c>
      <c r="C462" s="2" t="s">
        <v>221</v>
      </c>
      <c r="D462" s="37">
        <v>15000</v>
      </c>
      <c r="E462" s="37">
        <v>5000</v>
      </c>
      <c r="F462" s="37">
        <v>15000</v>
      </c>
      <c r="G462" s="37">
        <v>15000</v>
      </c>
      <c r="H462" s="8">
        <f t="shared" si="183"/>
        <v>100</v>
      </c>
      <c r="I462" s="42"/>
    </row>
    <row r="463" spans="1:9" x14ac:dyDescent="0.25">
      <c r="A463" s="2">
        <v>415213</v>
      </c>
      <c r="B463" s="10">
        <v>415213</v>
      </c>
      <c r="C463" s="2" t="s">
        <v>222</v>
      </c>
      <c r="D463" s="37">
        <v>10000</v>
      </c>
      <c r="E463" s="37">
        <v>4082</v>
      </c>
      <c r="F463" s="37">
        <v>10000</v>
      </c>
      <c r="G463" s="37">
        <v>10000</v>
      </c>
      <c r="H463" s="8">
        <f t="shared" si="183"/>
        <v>100</v>
      </c>
      <c r="I463" s="42"/>
    </row>
    <row r="464" spans="1:9" x14ac:dyDescent="0.25">
      <c r="A464" s="2">
        <v>415213</v>
      </c>
      <c r="B464" s="10">
        <v>415213</v>
      </c>
      <c r="C464" s="2" t="s">
        <v>223</v>
      </c>
      <c r="D464" s="37">
        <v>2000</v>
      </c>
      <c r="E464" s="37">
        <v>1798</v>
      </c>
      <c r="F464" s="37">
        <v>2000</v>
      </c>
      <c r="G464" s="37">
        <v>2000</v>
      </c>
      <c r="H464" s="8">
        <f t="shared" si="183"/>
        <v>100</v>
      </c>
      <c r="I464" s="42"/>
    </row>
    <row r="465" spans="1:9" x14ac:dyDescent="0.25">
      <c r="A465" s="2">
        <v>415213</v>
      </c>
      <c r="B465" s="10">
        <v>415213</v>
      </c>
      <c r="C465" s="2" t="s">
        <v>224</v>
      </c>
      <c r="D465" s="37">
        <v>2000</v>
      </c>
      <c r="E465" s="37">
        <v>1000</v>
      </c>
      <c r="F465" s="37">
        <v>2000</v>
      </c>
      <c r="G465" s="37">
        <v>2000</v>
      </c>
      <c r="H465" s="8">
        <f t="shared" si="183"/>
        <v>100</v>
      </c>
      <c r="I465" s="42"/>
    </row>
    <row r="466" spans="1:9" x14ac:dyDescent="0.25">
      <c r="A466" s="2">
        <v>415213</v>
      </c>
      <c r="B466" s="10">
        <v>415213</v>
      </c>
      <c r="C466" s="2" t="s">
        <v>225</v>
      </c>
      <c r="D466" s="37">
        <v>2000</v>
      </c>
      <c r="E466" s="37">
        <v>1600</v>
      </c>
      <c r="F466" s="37">
        <v>2000</v>
      </c>
      <c r="G466" s="37">
        <v>3000</v>
      </c>
      <c r="H466" s="8">
        <f t="shared" si="183"/>
        <v>150</v>
      </c>
      <c r="I466" s="42"/>
    </row>
    <row r="467" spans="1:9" x14ac:dyDescent="0.25">
      <c r="A467" s="2">
        <v>415213</v>
      </c>
      <c r="B467" s="10">
        <v>415213</v>
      </c>
      <c r="C467" s="2" t="s">
        <v>226</v>
      </c>
      <c r="D467" s="37">
        <v>2000</v>
      </c>
      <c r="E467" s="37">
        <v>2000</v>
      </c>
      <c r="F467" s="37">
        <v>2000</v>
      </c>
      <c r="G467" s="37">
        <v>0</v>
      </c>
      <c r="H467" s="8">
        <f t="shared" si="183"/>
        <v>0</v>
      </c>
      <c r="I467" s="42"/>
    </row>
    <row r="468" spans="1:9" x14ac:dyDescent="0.25">
      <c r="A468" s="2">
        <v>415213</v>
      </c>
      <c r="B468" s="10">
        <v>415213</v>
      </c>
      <c r="C468" s="2" t="s">
        <v>227</v>
      </c>
      <c r="D468" s="37">
        <v>5000</v>
      </c>
      <c r="E468" s="37">
        <v>6691</v>
      </c>
      <c r="F468" s="37">
        <v>6691</v>
      </c>
      <c r="G468" s="37">
        <v>0</v>
      </c>
      <c r="H468" s="8">
        <f t="shared" si="183"/>
        <v>0</v>
      </c>
      <c r="I468" s="42"/>
    </row>
    <row r="469" spans="1:9" x14ac:dyDescent="0.25">
      <c r="A469" s="2">
        <v>415214</v>
      </c>
      <c r="B469" s="10">
        <v>415214</v>
      </c>
      <c r="C469" s="2" t="s">
        <v>228</v>
      </c>
      <c r="D469" s="37">
        <v>10000</v>
      </c>
      <c r="E469" s="37">
        <v>6500</v>
      </c>
      <c r="F469" s="37">
        <v>10000</v>
      </c>
      <c r="G469" s="37">
        <v>15000</v>
      </c>
      <c r="H469" s="8">
        <f t="shared" si="183"/>
        <v>150</v>
      </c>
      <c r="I469" s="42"/>
    </row>
    <row r="470" spans="1:9" x14ac:dyDescent="0.25">
      <c r="A470" s="2">
        <v>415215</v>
      </c>
      <c r="B470" s="10">
        <v>415215</v>
      </c>
      <c r="C470" s="2" t="s">
        <v>229</v>
      </c>
      <c r="D470" s="37">
        <v>58000</v>
      </c>
      <c r="E470" s="37">
        <v>43792</v>
      </c>
      <c r="F470" s="37">
        <v>58000</v>
      </c>
      <c r="G470" s="37">
        <v>50000</v>
      </c>
      <c r="H470" s="8">
        <f t="shared" si="183"/>
        <v>86.206896551724128</v>
      </c>
      <c r="I470" s="42"/>
    </row>
    <row r="471" spans="1:9" x14ac:dyDescent="0.25">
      <c r="A471" s="2">
        <v>415219</v>
      </c>
      <c r="B471" s="10">
        <v>415219</v>
      </c>
      <c r="C471" s="2" t="s">
        <v>230</v>
      </c>
      <c r="D471" s="37">
        <v>50000</v>
      </c>
      <c r="E471" s="37">
        <v>37500</v>
      </c>
      <c r="F471" s="37">
        <v>50000</v>
      </c>
      <c r="G471" s="37">
        <v>50000</v>
      </c>
      <c r="H471" s="8">
        <f t="shared" si="183"/>
        <v>100</v>
      </c>
      <c r="I471" s="42"/>
    </row>
    <row r="472" spans="1:9" x14ac:dyDescent="0.25">
      <c r="A472" s="2">
        <v>415219</v>
      </c>
      <c r="B472" s="10">
        <v>415219</v>
      </c>
      <c r="C472" s="2" t="s">
        <v>231</v>
      </c>
      <c r="D472" s="37">
        <v>3000</v>
      </c>
      <c r="E472" s="37">
        <v>1000</v>
      </c>
      <c r="F472" s="37">
        <v>3000</v>
      </c>
      <c r="G472" s="37">
        <v>5000</v>
      </c>
      <c r="H472" s="8">
        <f t="shared" si="183"/>
        <v>166.66666666666669</v>
      </c>
      <c r="I472" s="42"/>
    </row>
    <row r="473" spans="1:9" x14ac:dyDescent="0.25">
      <c r="A473" s="2">
        <v>415219</v>
      </c>
      <c r="B473" s="10">
        <v>415219</v>
      </c>
      <c r="C473" s="2" t="s">
        <v>232</v>
      </c>
      <c r="D473" s="37">
        <v>10000</v>
      </c>
      <c r="E473" s="37">
        <v>12459</v>
      </c>
      <c r="F473" s="37">
        <v>12545</v>
      </c>
      <c r="G473" s="37">
        <v>0</v>
      </c>
      <c r="H473" s="8">
        <f t="shared" si="183"/>
        <v>0</v>
      </c>
      <c r="I473" s="42"/>
    </row>
    <row r="474" spans="1:9" x14ac:dyDescent="0.25">
      <c r="A474" s="2">
        <v>415219</v>
      </c>
      <c r="B474" s="10">
        <v>415219</v>
      </c>
      <c r="C474" s="2" t="s">
        <v>280</v>
      </c>
      <c r="D474" s="37">
        <v>15000</v>
      </c>
      <c r="E474" s="37">
        <v>19541</v>
      </c>
      <c r="F474" s="37">
        <v>20000</v>
      </c>
      <c r="G474" s="37">
        <v>15000</v>
      </c>
      <c r="H474" s="8">
        <f t="shared" si="183"/>
        <v>100</v>
      </c>
      <c r="I474" s="42"/>
    </row>
    <row r="475" spans="1:9" x14ac:dyDescent="0.25">
      <c r="A475" s="2">
        <v>415222</v>
      </c>
      <c r="B475" s="10">
        <v>415222</v>
      </c>
      <c r="C475" s="2" t="s">
        <v>233</v>
      </c>
      <c r="D475" s="37">
        <v>95000</v>
      </c>
      <c r="E475" s="37">
        <v>24000</v>
      </c>
      <c r="F475" s="37">
        <v>95000</v>
      </c>
      <c r="G475" s="37">
        <v>50000</v>
      </c>
      <c r="H475" s="8">
        <f t="shared" si="183"/>
        <v>52.631578947368418</v>
      </c>
      <c r="I475" s="42"/>
    </row>
    <row r="476" spans="1:9" x14ac:dyDescent="0.25">
      <c r="A476" s="2">
        <v>415222</v>
      </c>
      <c r="B476" s="10">
        <v>415222</v>
      </c>
      <c r="C476" s="2" t="s">
        <v>234</v>
      </c>
      <c r="D476" s="37">
        <v>40000</v>
      </c>
      <c r="E476" s="37">
        <v>33662</v>
      </c>
      <c r="F476" s="37">
        <v>42662</v>
      </c>
      <c r="G476" s="37">
        <v>40000</v>
      </c>
      <c r="H476" s="8">
        <f t="shared" si="183"/>
        <v>100</v>
      </c>
      <c r="I476" s="42"/>
    </row>
    <row r="477" spans="1:9" x14ac:dyDescent="0.25">
      <c r="A477" s="2">
        <v>415222</v>
      </c>
      <c r="B477" s="10">
        <v>415222</v>
      </c>
      <c r="C477" s="2" t="s">
        <v>235</v>
      </c>
      <c r="D477" s="37">
        <v>1000</v>
      </c>
      <c r="E477" s="37">
        <v>971</v>
      </c>
      <c r="F477" s="37">
        <v>3721</v>
      </c>
      <c r="G477" s="37">
        <v>1000</v>
      </c>
      <c r="H477" s="8">
        <f t="shared" si="183"/>
        <v>100</v>
      </c>
      <c r="I477" s="42"/>
    </row>
    <row r="478" spans="1:9" x14ac:dyDescent="0.25">
      <c r="A478" s="2">
        <v>415222</v>
      </c>
      <c r="B478" s="10">
        <v>415222</v>
      </c>
      <c r="C478" s="2" t="s">
        <v>236</v>
      </c>
      <c r="D478" s="37">
        <v>1000</v>
      </c>
      <c r="E478" s="37">
        <v>846</v>
      </c>
      <c r="F478" s="37">
        <v>1000</v>
      </c>
      <c r="G478" s="37">
        <v>1000</v>
      </c>
      <c r="H478" s="8">
        <f t="shared" si="183"/>
        <v>100</v>
      </c>
      <c r="I478" s="42"/>
    </row>
    <row r="479" spans="1:9" x14ac:dyDescent="0.25">
      <c r="A479" s="65">
        <v>416000</v>
      </c>
      <c r="B479" s="9">
        <v>416000</v>
      </c>
      <c r="C479" s="7" t="s">
        <v>90</v>
      </c>
      <c r="D479" s="36">
        <f>D480</f>
        <v>118530</v>
      </c>
      <c r="E479" s="36">
        <f t="shared" ref="E479:G479" si="186">E480</f>
        <v>89123</v>
      </c>
      <c r="F479" s="36">
        <f t="shared" si="186"/>
        <v>102472</v>
      </c>
      <c r="G479" s="36">
        <f t="shared" si="186"/>
        <v>120000</v>
      </c>
      <c r="H479" s="8">
        <f t="shared" si="183"/>
        <v>101.24019235636548</v>
      </c>
      <c r="I479" s="42"/>
    </row>
    <row r="480" spans="1:9" x14ac:dyDescent="0.25">
      <c r="A480" s="127">
        <v>416100</v>
      </c>
      <c r="B480" s="128">
        <v>416100</v>
      </c>
      <c r="C480" s="2" t="s">
        <v>91</v>
      </c>
      <c r="D480" s="36">
        <f>D481+D482</f>
        <v>118530</v>
      </c>
      <c r="E480" s="36">
        <f t="shared" ref="E480:G480" si="187">E481+E482</f>
        <v>89123</v>
      </c>
      <c r="F480" s="36">
        <f t="shared" si="187"/>
        <v>102472</v>
      </c>
      <c r="G480" s="36">
        <f t="shared" si="187"/>
        <v>120000</v>
      </c>
      <c r="H480" s="8">
        <f t="shared" si="183"/>
        <v>101.24019235636548</v>
      </c>
      <c r="I480" s="42"/>
    </row>
    <row r="481" spans="1:9" x14ac:dyDescent="0.25">
      <c r="A481" s="2">
        <v>416100</v>
      </c>
      <c r="B481" s="10">
        <v>416100</v>
      </c>
      <c r="C481" s="2" t="s">
        <v>255</v>
      </c>
      <c r="D481" s="37">
        <v>118530</v>
      </c>
      <c r="E481" s="79">
        <v>89123</v>
      </c>
      <c r="F481" s="79">
        <v>102472</v>
      </c>
      <c r="G481" s="79">
        <v>100000</v>
      </c>
      <c r="H481" s="8">
        <f t="shared" si="183"/>
        <v>84.366826963637891</v>
      </c>
      <c r="I481" s="42"/>
    </row>
    <row r="482" spans="1:9" x14ac:dyDescent="0.25">
      <c r="A482" s="2">
        <v>416100</v>
      </c>
      <c r="B482" s="10">
        <v>416100</v>
      </c>
      <c r="C482" s="2" t="s">
        <v>282</v>
      </c>
      <c r="D482" s="37"/>
      <c r="E482" s="86"/>
      <c r="F482" s="86"/>
      <c r="G482" s="86">
        <v>20000</v>
      </c>
      <c r="H482" s="8" t="e">
        <f t="shared" si="183"/>
        <v>#DIV/0!</v>
      </c>
      <c r="I482" s="42"/>
    </row>
    <row r="483" spans="1:9" x14ac:dyDescent="0.25">
      <c r="A483" s="65">
        <v>488000</v>
      </c>
      <c r="B483" s="65">
        <v>482000</v>
      </c>
      <c r="C483" s="62" t="s">
        <v>13</v>
      </c>
      <c r="D483" s="114">
        <f>D484</f>
        <v>40000</v>
      </c>
      <c r="E483" s="114">
        <f t="shared" ref="E483:G483" si="188">E484</f>
        <v>32422</v>
      </c>
      <c r="F483" s="114">
        <f t="shared" si="188"/>
        <v>35755</v>
      </c>
      <c r="G483" s="114">
        <f t="shared" si="188"/>
        <v>51700</v>
      </c>
      <c r="H483" s="8">
        <f t="shared" si="183"/>
        <v>129.25</v>
      </c>
      <c r="I483" s="42"/>
    </row>
    <row r="484" spans="1:9" x14ac:dyDescent="0.25">
      <c r="A484" s="2">
        <v>488100</v>
      </c>
      <c r="B484" s="10">
        <v>482100</v>
      </c>
      <c r="C484" s="2" t="s">
        <v>279</v>
      </c>
      <c r="D484" s="37">
        <v>40000</v>
      </c>
      <c r="E484" s="86">
        <v>32422</v>
      </c>
      <c r="F484" s="86">
        <v>35755</v>
      </c>
      <c r="G484" s="86">
        <v>51700</v>
      </c>
      <c r="H484" s="8">
        <f t="shared" si="183"/>
        <v>129.25</v>
      </c>
      <c r="I484" s="42"/>
    </row>
    <row r="485" spans="1:9" x14ac:dyDescent="0.25">
      <c r="A485" s="2"/>
      <c r="B485" s="2"/>
      <c r="C485" s="7" t="s">
        <v>97</v>
      </c>
      <c r="D485" s="36">
        <f>D453</f>
        <v>622327</v>
      </c>
      <c r="E485" s="36">
        <f>E453</f>
        <v>371894</v>
      </c>
      <c r="F485" s="36">
        <f>F453</f>
        <v>541601</v>
      </c>
      <c r="G485" s="36">
        <f>G453</f>
        <v>496497</v>
      </c>
      <c r="H485" s="8">
        <f t="shared" si="183"/>
        <v>79.780726209854308</v>
      </c>
      <c r="I485" s="42"/>
    </row>
    <row r="486" spans="1:9" x14ac:dyDescent="0.25">
      <c r="B486" s="31"/>
      <c r="C486" s="31"/>
      <c r="D486" s="31"/>
      <c r="E486" s="80"/>
      <c r="F486" s="80"/>
      <c r="G486" s="42"/>
      <c r="H486" s="32"/>
      <c r="I486" s="42"/>
    </row>
    <row r="487" spans="1:9" x14ac:dyDescent="0.25">
      <c r="B487" s="34"/>
      <c r="C487" s="34"/>
      <c r="D487" s="34"/>
      <c r="E487" s="80"/>
      <c r="F487" s="80"/>
      <c r="G487" s="42"/>
      <c r="H487" s="32"/>
      <c r="I487" s="42"/>
    </row>
    <row r="488" spans="1:9" x14ac:dyDescent="0.25">
      <c r="B488" s="34"/>
      <c r="C488" s="34"/>
      <c r="D488" s="34"/>
      <c r="E488" s="80"/>
      <c r="F488" s="80"/>
      <c r="G488" s="42"/>
      <c r="H488" s="32"/>
      <c r="I488" s="42"/>
    </row>
    <row r="489" spans="1:9" x14ac:dyDescent="0.25">
      <c r="B489" s="34"/>
      <c r="C489" s="34"/>
      <c r="D489" s="34"/>
      <c r="E489" s="80"/>
      <c r="F489" s="80"/>
      <c r="G489" s="42"/>
      <c r="H489" s="32"/>
      <c r="I489" s="42"/>
    </row>
    <row r="490" spans="1:9" x14ac:dyDescent="0.25">
      <c r="B490" s="34"/>
      <c r="C490" s="34"/>
      <c r="D490" s="34"/>
      <c r="E490" s="80"/>
      <c r="F490" s="80"/>
      <c r="G490" s="42"/>
      <c r="H490" s="32"/>
      <c r="I490" s="42"/>
    </row>
    <row r="491" spans="1:9" x14ac:dyDescent="0.25">
      <c r="B491" s="34"/>
      <c r="C491" s="34"/>
      <c r="D491" s="34"/>
      <c r="E491" s="80"/>
      <c r="F491" s="80"/>
      <c r="G491" s="42"/>
      <c r="H491" s="32"/>
      <c r="I491" s="42"/>
    </row>
    <row r="492" spans="1:9" x14ac:dyDescent="0.25">
      <c r="B492" s="34"/>
      <c r="C492" s="34"/>
      <c r="D492" s="34"/>
      <c r="E492" s="80"/>
      <c r="F492" s="80"/>
      <c r="G492" s="42"/>
      <c r="H492" s="32"/>
      <c r="I492" s="42"/>
    </row>
    <row r="493" spans="1:9" x14ac:dyDescent="0.25">
      <c r="B493" s="34"/>
      <c r="C493" s="34"/>
      <c r="D493" s="34"/>
      <c r="E493" s="80"/>
      <c r="F493" s="80"/>
      <c r="G493" s="42"/>
      <c r="H493" s="32"/>
      <c r="I493" s="42"/>
    </row>
    <row r="494" spans="1:9" x14ac:dyDescent="0.25">
      <c r="B494" s="34"/>
      <c r="C494" s="34"/>
      <c r="D494" s="34"/>
      <c r="E494" s="80"/>
      <c r="F494" s="80"/>
      <c r="G494" s="42"/>
      <c r="H494" s="32"/>
      <c r="I494" s="42"/>
    </row>
    <row r="495" spans="1:9" x14ac:dyDescent="0.25">
      <c r="B495" s="34"/>
      <c r="C495" s="34"/>
      <c r="D495" s="34"/>
      <c r="E495" s="80"/>
      <c r="F495" s="80"/>
      <c r="G495" s="42"/>
      <c r="H495" s="32"/>
      <c r="I495" s="42"/>
    </row>
    <row r="496" spans="1:9" x14ac:dyDescent="0.25">
      <c r="B496" s="34"/>
      <c r="C496" s="34"/>
      <c r="D496" s="34"/>
      <c r="E496" s="80"/>
      <c r="F496" s="80"/>
      <c r="G496" s="42"/>
      <c r="H496" s="32"/>
      <c r="I496" s="42"/>
    </row>
    <row r="497" spans="1:9" x14ac:dyDescent="0.25">
      <c r="B497" s="34"/>
      <c r="C497" s="34"/>
      <c r="D497" s="34"/>
      <c r="E497" s="80"/>
      <c r="F497" s="80"/>
      <c r="G497" s="42"/>
      <c r="H497" s="32"/>
      <c r="I497" s="42"/>
    </row>
    <row r="498" spans="1:9" x14ac:dyDescent="0.25">
      <c r="B498" s="34"/>
      <c r="C498" s="34"/>
      <c r="D498" s="34"/>
      <c r="E498" s="80"/>
      <c r="F498" s="80"/>
      <c r="G498" s="42"/>
      <c r="H498" s="32"/>
      <c r="I498" s="42"/>
    </row>
    <row r="499" spans="1:9" x14ac:dyDescent="0.25">
      <c r="A499" s="2"/>
      <c r="B499" s="2"/>
      <c r="C499" s="7" t="s">
        <v>98</v>
      </c>
      <c r="D499" s="36">
        <f>D500+D511+D531</f>
        <v>-404822</v>
      </c>
      <c r="E499" s="36">
        <f t="shared" ref="E499:G499" si="189">E500+E511+E531</f>
        <v>-338518</v>
      </c>
      <c r="F499" s="36">
        <f t="shared" si="189"/>
        <v>-499463</v>
      </c>
      <c r="G499" s="36">
        <f t="shared" si="189"/>
        <v>-415533</v>
      </c>
      <c r="H499" s="8">
        <f t="shared" ref="H499" si="190">G499/D499</f>
        <v>1.0264585422729002</v>
      </c>
      <c r="I499" s="42"/>
    </row>
    <row r="500" spans="1:9" x14ac:dyDescent="0.25">
      <c r="A500" s="2"/>
      <c r="B500" s="2"/>
      <c r="C500" s="7" t="s">
        <v>99</v>
      </c>
      <c r="D500" s="36">
        <f>D501-D507</f>
        <v>0</v>
      </c>
      <c r="E500" s="36">
        <f t="shared" ref="E500:G500" si="191">E501-E507</f>
        <v>5</v>
      </c>
      <c r="F500" s="36">
        <f t="shared" si="191"/>
        <v>5</v>
      </c>
      <c r="G500" s="36">
        <f t="shared" si="191"/>
        <v>0</v>
      </c>
      <c r="H500" s="8" t="e">
        <f>G500/D500*100</f>
        <v>#DIV/0!</v>
      </c>
      <c r="I500" s="42"/>
    </row>
    <row r="501" spans="1:9" x14ac:dyDescent="0.25">
      <c r="A501" s="65">
        <v>91</v>
      </c>
      <c r="B501" s="9">
        <v>910000</v>
      </c>
      <c r="C501" s="7" t="s">
        <v>100</v>
      </c>
      <c r="D501" s="36">
        <f>D502</f>
        <v>0</v>
      </c>
      <c r="E501" s="36">
        <f t="shared" ref="E501:G501" si="192">E502</f>
        <v>5</v>
      </c>
      <c r="F501" s="36">
        <f t="shared" si="192"/>
        <v>5</v>
      </c>
      <c r="G501" s="36">
        <f t="shared" si="192"/>
        <v>0</v>
      </c>
      <c r="H501" s="8" t="e">
        <f t="shared" ref="H501:H531" si="193">G501/D501*100</f>
        <v>#DIV/0!</v>
      </c>
      <c r="I501" s="42"/>
    </row>
    <row r="502" spans="1:9" x14ac:dyDescent="0.25">
      <c r="A502" s="65">
        <v>911000</v>
      </c>
      <c r="B502" s="9">
        <v>911000</v>
      </c>
      <c r="C502" s="7" t="s">
        <v>39</v>
      </c>
      <c r="D502" s="36">
        <f>D503+D504+D505+D506</f>
        <v>0</v>
      </c>
      <c r="E502" s="36">
        <f t="shared" ref="E502:G502" si="194">E503+E504+E505+E506</f>
        <v>5</v>
      </c>
      <c r="F502" s="36">
        <f t="shared" si="194"/>
        <v>5</v>
      </c>
      <c r="G502" s="36">
        <f t="shared" si="194"/>
        <v>0</v>
      </c>
      <c r="H502" s="8" t="e">
        <f t="shared" si="193"/>
        <v>#DIV/0!</v>
      </c>
      <c r="I502" s="42"/>
    </row>
    <row r="503" spans="1:9" x14ac:dyDescent="0.25">
      <c r="A503" s="2">
        <v>911100</v>
      </c>
      <c r="B503" s="10">
        <v>911100</v>
      </c>
      <c r="C503" s="2" t="s">
        <v>190</v>
      </c>
      <c r="D503" s="37"/>
      <c r="E503" s="79"/>
      <c r="F503" s="79"/>
      <c r="G503" s="41"/>
      <c r="H503" s="8" t="e">
        <f t="shared" si="193"/>
        <v>#DIV/0!</v>
      </c>
      <c r="I503" s="42"/>
    </row>
    <row r="504" spans="1:9" x14ac:dyDescent="0.25">
      <c r="A504" s="2">
        <v>911200</v>
      </c>
      <c r="B504" s="2">
        <v>911200</v>
      </c>
      <c r="C504" s="2" t="s">
        <v>101</v>
      </c>
      <c r="D504" s="37"/>
      <c r="E504" s="79"/>
      <c r="F504" s="79"/>
      <c r="G504" s="41"/>
      <c r="H504" s="8" t="e">
        <f t="shared" si="193"/>
        <v>#DIV/0!</v>
      </c>
      <c r="I504" s="42"/>
    </row>
    <row r="505" spans="1:9" x14ac:dyDescent="0.25">
      <c r="A505" s="2">
        <v>911300</v>
      </c>
      <c r="B505" s="2">
        <v>911300</v>
      </c>
      <c r="C505" s="2" t="s">
        <v>102</v>
      </c>
      <c r="D505" s="37"/>
      <c r="E505" s="79"/>
      <c r="F505" s="79"/>
      <c r="G505" s="41"/>
      <c r="H505" s="8" t="e">
        <f t="shared" si="193"/>
        <v>#DIV/0!</v>
      </c>
      <c r="I505" s="42"/>
    </row>
    <row r="506" spans="1:9" x14ac:dyDescent="0.25">
      <c r="A506" s="2">
        <v>911400</v>
      </c>
      <c r="B506" s="2">
        <v>911400</v>
      </c>
      <c r="C506" s="2" t="s">
        <v>103</v>
      </c>
      <c r="D506" s="37"/>
      <c r="E506" s="79">
        <v>5</v>
      </c>
      <c r="F506" s="79">
        <v>5</v>
      </c>
      <c r="G506" s="41"/>
      <c r="H506" s="8" t="e">
        <f t="shared" si="193"/>
        <v>#DIV/0!</v>
      </c>
      <c r="I506" s="42"/>
    </row>
    <row r="507" spans="1:9" x14ac:dyDescent="0.25">
      <c r="A507" s="65">
        <v>61</v>
      </c>
      <c r="B507" s="9">
        <v>610000</v>
      </c>
      <c r="C507" s="7" t="s">
        <v>104</v>
      </c>
      <c r="D507" s="36">
        <f>D508</f>
        <v>0</v>
      </c>
      <c r="E507" s="36">
        <f t="shared" ref="E507:G507" si="195">E508</f>
        <v>0</v>
      </c>
      <c r="F507" s="36">
        <f t="shared" si="195"/>
        <v>0</v>
      </c>
      <c r="G507" s="36">
        <f t="shared" si="195"/>
        <v>0</v>
      </c>
      <c r="H507" s="8" t="e">
        <f t="shared" si="193"/>
        <v>#DIV/0!</v>
      </c>
      <c r="I507" s="42"/>
    </row>
    <row r="508" spans="1:9" x14ac:dyDescent="0.25">
      <c r="A508" s="65">
        <v>611000</v>
      </c>
      <c r="B508" s="9">
        <v>611000</v>
      </c>
      <c r="C508" s="7" t="s">
        <v>41</v>
      </c>
      <c r="D508" s="36">
        <f>D509+D510</f>
        <v>0</v>
      </c>
      <c r="E508" s="36">
        <f t="shared" ref="E508:G508" si="196">E509+E510</f>
        <v>0</v>
      </c>
      <c r="F508" s="36">
        <f t="shared" si="196"/>
        <v>0</v>
      </c>
      <c r="G508" s="36">
        <f t="shared" si="196"/>
        <v>0</v>
      </c>
      <c r="H508" s="8" t="e">
        <f t="shared" si="193"/>
        <v>#DIV/0!</v>
      </c>
      <c r="I508" s="42"/>
    </row>
    <row r="509" spans="1:9" x14ac:dyDescent="0.25">
      <c r="A509" s="2">
        <v>611100</v>
      </c>
      <c r="B509" s="10">
        <v>611100</v>
      </c>
      <c r="C509" s="2" t="s">
        <v>105</v>
      </c>
      <c r="D509" s="37"/>
      <c r="E509" s="79"/>
      <c r="F509" s="79"/>
      <c r="G509" s="41"/>
      <c r="H509" s="8" t="e">
        <f t="shared" si="193"/>
        <v>#DIV/0!</v>
      </c>
      <c r="I509" s="42"/>
    </row>
    <row r="510" spans="1:9" x14ac:dyDescent="0.25">
      <c r="A510" s="2">
        <v>611200</v>
      </c>
      <c r="B510" s="2">
        <v>611200</v>
      </c>
      <c r="C510" s="2" t="s">
        <v>106</v>
      </c>
      <c r="D510" s="37"/>
      <c r="E510" s="79"/>
      <c r="F510" s="79"/>
      <c r="G510" s="41"/>
      <c r="H510" s="8" t="e">
        <f t="shared" si="193"/>
        <v>#DIV/0!</v>
      </c>
      <c r="I510" s="42"/>
    </row>
    <row r="511" spans="1:9" x14ac:dyDescent="0.25">
      <c r="A511" s="2"/>
      <c r="B511" s="2"/>
      <c r="C511" s="7" t="s">
        <v>107</v>
      </c>
      <c r="D511" s="36">
        <f>D512-D516</f>
        <v>-404822</v>
      </c>
      <c r="E511" s="36">
        <f t="shared" ref="E511:G511" si="197">E512-E516</f>
        <v>-338523</v>
      </c>
      <c r="F511" s="36">
        <f t="shared" si="197"/>
        <v>-499468</v>
      </c>
      <c r="G511" s="36">
        <f t="shared" si="197"/>
        <v>-415533</v>
      </c>
      <c r="H511" s="8">
        <f t="shared" si="193"/>
        <v>102.64585422729002</v>
      </c>
      <c r="I511" s="42"/>
    </row>
    <row r="512" spans="1:9" x14ac:dyDescent="0.25">
      <c r="A512" s="65">
        <v>92</v>
      </c>
      <c r="B512" s="9">
        <v>920000</v>
      </c>
      <c r="C512" s="7" t="s">
        <v>108</v>
      </c>
      <c r="D512" s="36">
        <f>D513</f>
        <v>0</v>
      </c>
      <c r="E512" s="36">
        <f t="shared" ref="E512:G512" si="198">E513</f>
        <v>0</v>
      </c>
      <c r="F512" s="36">
        <f t="shared" si="198"/>
        <v>0</v>
      </c>
      <c r="G512" s="36">
        <f t="shared" si="198"/>
        <v>0</v>
      </c>
      <c r="H512" s="8" t="e">
        <f t="shared" si="193"/>
        <v>#DIV/0!</v>
      </c>
      <c r="I512" s="42"/>
    </row>
    <row r="513" spans="1:9" x14ac:dyDescent="0.25">
      <c r="A513" s="65">
        <v>921000</v>
      </c>
      <c r="B513" s="9">
        <v>921000</v>
      </c>
      <c r="C513" s="7" t="s">
        <v>109</v>
      </c>
      <c r="D513" s="36">
        <f>D514+D515</f>
        <v>0</v>
      </c>
      <c r="E513" s="36">
        <f t="shared" ref="E513:G513" si="199">E514+E515</f>
        <v>0</v>
      </c>
      <c r="F513" s="36">
        <f t="shared" si="199"/>
        <v>0</v>
      </c>
      <c r="G513" s="36">
        <f t="shared" si="199"/>
        <v>0</v>
      </c>
      <c r="H513" s="8" t="e">
        <f t="shared" si="193"/>
        <v>#DIV/0!</v>
      </c>
      <c r="I513" s="42"/>
    </row>
    <row r="514" spans="1:9" x14ac:dyDescent="0.25">
      <c r="A514" s="2">
        <v>921000</v>
      </c>
      <c r="B514" s="10">
        <v>921000</v>
      </c>
      <c r="C514" s="2" t="s">
        <v>110</v>
      </c>
      <c r="D514" s="37"/>
      <c r="E514" s="79"/>
      <c r="F514" s="79"/>
      <c r="G514" s="41"/>
      <c r="H514" s="8" t="e">
        <f t="shared" si="193"/>
        <v>#DIV/0!</v>
      </c>
      <c r="I514" s="42"/>
    </row>
    <row r="515" spans="1:9" x14ac:dyDescent="0.25">
      <c r="A515" s="2">
        <v>921000</v>
      </c>
      <c r="B515" s="10">
        <v>921000</v>
      </c>
      <c r="C515" s="2" t="s">
        <v>111</v>
      </c>
      <c r="D515" s="37"/>
      <c r="E515" s="79"/>
      <c r="F515" s="79"/>
      <c r="G515" s="41"/>
      <c r="H515" s="8" t="e">
        <f t="shared" si="193"/>
        <v>#DIV/0!</v>
      </c>
      <c r="I515" s="42"/>
    </row>
    <row r="516" spans="1:9" x14ac:dyDescent="0.25">
      <c r="A516" s="65">
        <v>62</v>
      </c>
      <c r="B516" s="9">
        <v>620000</v>
      </c>
      <c r="C516" s="7" t="s">
        <v>112</v>
      </c>
      <c r="D516" s="36">
        <f>D517</f>
        <v>404822</v>
      </c>
      <c r="E516" s="36">
        <f t="shared" ref="E516:G516" si="200">E517</f>
        <v>338523</v>
      </c>
      <c r="F516" s="36">
        <f t="shared" si="200"/>
        <v>499468</v>
      </c>
      <c r="G516" s="36">
        <f t="shared" si="200"/>
        <v>415533</v>
      </c>
      <c r="H516" s="8">
        <f t="shared" si="193"/>
        <v>102.64585422729002</v>
      </c>
      <c r="I516" s="42"/>
    </row>
    <row r="517" spans="1:9" x14ac:dyDescent="0.25">
      <c r="A517" s="65">
        <v>621000</v>
      </c>
      <c r="B517" s="9">
        <v>621000</v>
      </c>
      <c r="C517" s="7" t="s">
        <v>44</v>
      </c>
      <c r="D517" s="36">
        <f>D518+D519+D520</f>
        <v>404822</v>
      </c>
      <c r="E517" s="36">
        <f t="shared" ref="E517:G517" si="201">E518+E519+E520</f>
        <v>338523</v>
      </c>
      <c r="F517" s="36">
        <f t="shared" si="201"/>
        <v>499468</v>
      </c>
      <c r="G517" s="36">
        <f t="shared" si="201"/>
        <v>415533</v>
      </c>
      <c r="H517" s="8">
        <f t="shared" si="193"/>
        <v>102.64585422729002</v>
      </c>
      <c r="I517" s="42"/>
    </row>
    <row r="518" spans="1:9" x14ac:dyDescent="0.25">
      <c r="A518" s="2">
        <v>621100</v>
      </c>
      <c r="B518" s="10">
        <v>621100</v>
      </c>
      <c r="C518" s="2" t="s">
        <v>207</v>
      </c>
      <c r="D518" s="114">
        <f t="shared" ref="D518:G520" si="202">D323</f>
        <v>150377</v>
      </c>
      <c r="E518" s="114">
        <f t="shared" si="202"/>
        <v>150377</v>
      </c>
      <c r="F518" s="114">
        <f t="shared" si="202"/>
        <v>150377</v>
      </c>
      <c r="G518" s="114">
        <f t="shared" si="202"/>
        <v>161088</v>
      </c>
      <c r="H518" s="8">
        <f t="shared" si="193"/>
        <v>107.12276478450826</v>
      </c>
      <c r="I518" s="42"/>
    </row>
    <row r="519" spans="1:9" x14ac:dyDescent="0.25">
      <c r="A519" s="2">
        <v>621300</v>
      </c>
      <c r="B519" s="10">
        <v>621300</v>
      </c>
      <c r="C519" s="2" t="s">
        <v>113</v>
      </c>
      <c r="D519" s="114">
        <f t="shared" si="202"/>
        <v>254445</v>
      </c>
      <c r="E519" s="114">
        <f t="shared" si="202"/>
        <v>188146</v>
      </c>
      <c r="F519" s="114">
        <f t="shared" si="202"/>
        <v>254143</v>
      </c>
      <c r="G519" s="114">
        <f t="shared" si="202"/>
        <v>254445</v>
      </c>
      <c r="H519" s="8">
        <f t="shared" si="193"/>
        <v>100</v>
      </c>
      <c r="I519" s="42"/>
    </row>
    <row r="520" spans="1:9" x14ac:dyDescent="0.25">
      <c r="A520" s="2">
        <v>621900</v>
      </c>
      <c r="B520" s="10">
        <v>621900</v>
      </c>
      <c r="C520" s="2" t="s">
        <v>114</v>
      </c>
      <c r="D520" s="114">
        <f t="shared" si="202"/>
        <v>0</v>
      </c>
      <c r="E520" s="114">
        <f t="shared" si="202"/>
        <v>0</v>
      </c>
      <c r="F520" s="114">
        <f t="shared" si="202"/>
        <v>94948</v>
      </c>
      <c r="G520" s="114">
        <f t="shared" si="202"/>
        <v>0</v>
      </c>
      <c r="H520" s="8" t="e">
        <f t="shared" si="193"/>
        <v>#DIV/0!</v>
      </c>
      <c r="I520" s="42"/>
    </row>
    <row r="521" spans="1:9" x14ac:dyDescent="0.25">
      <c r="A521" s="65">
        <v>93</v>
      </c>
      <c r="B521" s="10"/>
      <c r="C521" s="62" t="s">
        <v>188</v>
      </c>
      <c r="D521" s="114">
        <f>D522</f>
        <v>100000</v>
      </c>
      <c r="E521" s="114">
        <f t="shared" ref="E521:G522" si="203">E522</f>
        <v>0</v>
      </c>
      <c r="F521" s="114">
        <f t="shared" si="203"/>
        <v>0</v>
      </c>
      <c r="G521" s="114">
        <f>G522+G524</f>
        <v>227588</v>
      </c>
      <c r="H521" s="8">
        <f t="shared" si="193"/>
        <v>227.58799999999999</v>
      </c>
      <c r="I521" s="42"/>
    </row>
    <row r="522" spans="1:9" x14ac:dyDescent="0.25">
      <c r="A522" s="65">
        <v>931000</v>
      </c>
      <c r="B522" s="10"/>
      <c r="C522" s="62" t="s">
        <v>187</v>
      </c>
      <c r="D522" s="114">
        <f>D523</f>
        <v>100000</v>
      </c>
      <c r="E522" s="114">
        <f t="shared" si="203"/>
        <v>0</v>
      </c>
      <c r="F522" s="114">
        <f t="shared" si="203"/>
        <v>0</v>
      </c>
      <c r="G522" s="114">
        <f t="shared" si="203"/>
        <v>208918</v>
      </c>
      <c r="H522" s="8">
        <f t="shared" si="193"/>
        <v>208.91799999999998</v>
      </c>
      <c r="I522" s="42"/>
    </row>
    <row r="523" spans="1:9" x14ac:dyDescent="0.25">
      <c r="A523" s="2">
        <v>931100</v>
      </c>
      <c r="B523" s="10">
        <v>817100</v>
      </c>
      <c r="C523" s="2" t="s">
        <v>29</v>
      </c>
      <c r="D523" s="37">
        <v>100000</v>
      </c>
      <c r="E523" s="79"/>
      <c r="F523" s="79"/>
      <c r="G523" s="79">
        <v>208918</v>
      </c>
      <c r="H523" s="8">
        <f t="shared" si="193"/>
        <v>208.91799999999998</v>
      </c>
      <c r="I523" s="42"/>
    </row>
    <row r="524" spans="1:9" x14ac:dyDescent="0.25">
      <c r="A524" s="65">
        <v>938000</v>
      </c>
      <c r="B524" s="10"/>
      <c r="C524" s="62" t="s">
        <v>202</v>
      </c>
      <c r="D524" s="38">
        <f>D525</f>
        <v>0</v>
      </c>
      <c r="E524" s="38">
        <f t="shared" ref="E524:G524" si="204">E525</f>
        <v>0</v>
      </c>
      <c r="F524" s="38">
        <f t="shared" si="204"/>
        <v>0</v>
      </c>
      <c r="G524" s="38">
        <f t="shared" si="204"/>
        <v>18670</v>
      </c>
      <c r="H524" s="8" t="e">
        <f t="shared" si="193"/>
        <v>#DIV/0!</v>
      </c>
      <c r="I524" s="42"/>
    </row>
    <row r="525" spans="1:9" x14ac:dyDescent="0.25">
      <c r="A525" s="2">
        <v>938100</v>
      </c>
      <c r="B525" s="10">
        <v>729000</v>
      </c>
      <c r="C525" s="2" t="s">
        <v>203</v>
      </c>
      <c r="D525" s="37"/>
      <c r="E525" s="79"/>
      <c r="F525" s="79"/>
      <c r="G525" s="79">
        <v>18670</v>
      </c>
      <c r="H525" s="8" t="e">
        <f t="shared" si="193"/>
        <v>#DIV/0!</v>
      </c>
      <c r="I525" s="42"/>
    </row>
    <row r="526" spans="1:9" x14ac:dyDescent="0.25">
      <c r="A526" s="65">
        <v>63</v>
      </c>
      <c r="B526" s="10"/>
      <c r="C526" s="62" t="s">
        <v>204</v>
      </c>
      <c r="D526" s="114">
        <f>D527+D529</f>
        <v>100000</v>
      </c>
      <c r="E526" s="114">
        <f t="shared" ref="E526:G526" si="205">E527+E529</f>
        <v>0</v>
      </c>
      <c r="F526" s="114">
        <f t="shared" si="205"/>
        <v>0</v>
      </c>
      <c r="G526" s="114">
        <f t="shared" si="205"/>
        <v>227588</v>
      </c>
      <c r="H526" s="8">
        <f t="shared" si="193"/>
        <v>227.58799999999999</v>
      </c>
      <c r="I526" s="42"/>
    </row>
    <row r="527" spans="1:9" x14ac:dyDescent="0.25">
      <c r="A527" s="65">
        <v>631000</v>
      </c>
      <c r="B527" s="10"/>
      <c r="C527" s="62" t="s">
        <v>197</v>
      </c>
      <c r="D527" s="114">
        <f>D528</f>
        <v>100000</v>
      </c>
      <c r="E527" s="114">
        <f t="shared" ref="E527:G527" si="206">E528</f>
        <v>0</v>
      </c>
      <c r="F527" s="114">
        <f t="shared" si="206"/>
        <v>0</v>
      </c>
      <c r="G527" s="114">
        <f t="shared" si="206"/>
        <v>208918</v>
      </c>
      <c r="H527" s="8">
        <f t="shared" si="193"/>
        <v>208.91799999999998</v>
      </c>
      <c r="I527" s="42"/>
    </row>
    <row r="528" spans="1:9" x14ac:dyDescent="0.25">
      <c r="A528" s="59">
        <v>631100</v>
      </c>
      <c r="B528" s="10">
        <v>517100</v>
      </c>
      <c r="C528" s="60" t="s">
        <v>34</v>
      </c>
      <c r="D528" s="114">
        <f>D241</f>
        <v>100000</v>
      </c>
      <c r="E528" s="114">
        <f>E241</f>
        <v>0</v>
      </c>
      <c r="F528" s="114">
        <f>F241</f>
        <v>0</v>
      </c>
      <c r="G528" s="114">
        <f>G241</f>
        <v>208918</v>
      </c>
      <c r="H528" s="8">
        <f t="shared" si="193"/>
        <v>208.91799999999998</v>
      </c>
      <c r="I528" s="42"/>
    </row>
    <row r="529" spans="1:9" x14ac:dyDescent="0.25">
      <c r="A529" s="65">
        <v>638000</v>
      </c>
      <c r="B529" s="10"/>
      <c r="C529" s="62" t="s">
        <v>201</v>
      </c>
      <c r="D529" s="114">
        <f>D530</f>
        <v>0</v>
      </c>
      <c r="E529" s="114">
        <f t="shared" ref="E529:G529" si="207">E530</f>
        <v>0</v>
      </c>
      <c r="F529" s="114">
        <f t="shared" si="207"/>
        <v>0</v>
      </c>
      <c r="G529" s="114">
        <f t="shared" si="207"/>
        <v>18670</v>
      </c>
      <c r="H529" s="8" t="e">
        <f t="shared" si="193"/>
        <v>#DIV/0!</v>
      </c>
      <c r="I529" s="42"/>
    </row>
    <row r="530" spans="1:9" x14ac:dyDescent="0.25">
      <c r="A530" s="2">
        <v>638100</v>
      </c>
      <c r="B530" s="10">
        <v>411100</v>
      </c>
      <c r="C530" s="2" t="s">
        <v>205</v>
      </c>
      <c r="D530" s="114">
        <f>D290+D362+D397</f>
        <v>0</v>
      </c>
      <c r="E530" s="114">
        <f>E290+E362+E397</f>
        <v>0</v>
      </c>
      <c r="F530" s="114">
        <f>F290+F362+F397</f>
        <v>0</v>
      </c>
      <c r="G530" s="114">
        <f>G290+G362+G397</f>
        <v>18670</v>
      </c>
      <c r="H530" s="8" t="e">
        <f t="shared" si="193"/>
        <v>#DIV/0!</v>
      </c>
      <c r="I530" s="42"/>
    </row>
    <row r="531" spans="1:9" x14ac:dyDescent="0.25">
      <c r="A531" s="2"/>
      <c r="B531" s="13" t="s">
        <v>38</v>
      </c>
      <c r="C531" s="7" t="s">
        <v>115</v>
      </c>
      <c r="D531" s="36"/>
      <c r="E531" s="79"/>
      <c r="F531" s="79"/>
      <c r="G531" s="41"/>
      <c r="H531" s="8" t="e">
        <f t="shared" si="193"/>
        <v>#DIV/0!</v>
      </c>
      <c r="I531" s="42"/>
    </row>
    <row r="532" spans="1:9" x14ac:dyDescent="0.25">
      <c r="E532" s="91"/>
      <c r="F532" s="91"/>
    </row>
    <row r="533" spans="1:9" x14ac:dyDescent="0.25">
      <c r="E533" s="91"/>
      <c r="F533" s="91"/>
    </row>
    <row r="534" spans="1:9" x14ac:dyDescent="0.25">
      <c r="B534" s="34" t="s">
        <v>217</v>
      </c>
      <c r="C534" s="73"/>
      <c r="E534" s="91"/>
      <c r="F534" s="91"/>
    </row>
    <row r="535" spans="1:9" x14ac:dyDescent="0.25">
      <c r="B535" s="72" t="s">
        <v>146</v>
      </c>
      <c r="C535" s="72" t="s">
        <v>147</v>
      </c>
      <c r="D535" s="71" t="s">
        <v>135</v>
      </c>
      <c r="E535" s="92" t="s">
        <v>132</v>
      </c>
      <c r="F535" s="92" t="s">
        <v>134</v>
      </c>
      <c r="G535" s="71" t="s">
        <v>135</v>
      </c>
      <c r="H535" s="71" t="s">
        <v>136</v>
      </c>
    </row>
    <row r="536" spans="1:9" x14ac:dyDescent="0.25">
      <c r="B536" s="69" t="s">
        <v>118</v>
      </c>
      <c r="C536" s="74"/>
      <c r="D536" s="45">
        <v>2016</v>
      </c>
      <c r="E536" s="82" t="s">
        <v>133</v>
      </c>
      <c r="F536" s="82">
        <v>2016</v>
      </c>
      <c r="G536" s="45">
        <v>2017</v>
      </c>
      <c r="H536" s="46" t="s">
        <v>137</v>
      </c>
    </row>
    <row r="537" spans="1:9" x14ac:dyDescent="0.25">
      <c r="B537" s="69">
        <v>1</v>
      </c>
      <c r="C537" s="69">
        <v>2</v>
      </c>
      <c r="D537" s="69">
        <v>3</v>
      </c>
      <c r="E537" s="93">
        <v>4</v>
      </c>
      <c r="F537" s="93">
        <v>5</v>
      </c>
      <c r="G537" s="69">
        <v>6</v>
      </c>
      <c r="H537" s="70" t="s">
        <v>171</v>
      </c>
    </row>
    <row r="538" spans="1:9" x14ac:dyDescent="0.25">
      <c r="B538" s="75" t="s">
        <v>148</v>
      </c>
      <c r="C538" s="77" t="s">
        <v>160</v>
      </c>
      <c r="D538" s="78">
        <v>1996525</v>
      </c>
      <c r="E538" s="78"/>
      <c r="F538" s="78"/>
      <c r="G538" s="78">
        <v>1862220</v>
      </c>
      <c r="H538" s="8">
        <f t="shared" ref="H538:H549" si="208">G538/D538*100</f>
        <v>93.273061945129669</v>
      </c>
    </row>
    <row r="539" spans="1:9" x14ac:dyDescent="0.25">
      <c r="B539" s="75" t="s">
        <v>149</v>
      </c>
      <c r="C539" s="77" t="s">
        <v>161</v>
      </c>
      <c r="D539" s="79">
        <v>0</v>
      </c>
      <c r="E539" s="79"/>
      <c r="F539" s="79"/>
      <c r="G539" s="41">
        <v>0</v>
      </c>
      <c r="H539" s="8" t="e">
        <f t="shared" si="208"/>
        <v>#DIV/0!</v>
      </c>
    </row>
    <row r="540" spans="1:9" x14ac:dyDescent="0.25">
      <c r="B540" s="75" t="s">
        <v>150</v>
      </c>
      <c r="C540" s="77" t="s">
        <v>162</v>
      </c>
      <c r="D540" s="79">
        <v>0</v>
      </c>
      <c r="E540" s="79"/>
      <c r="F540" s="79"/>
      <c r="G540" s="41">
        <v>0</v>
      </c>
      <c r="H540" s="8" t="e">
        <f t="shared" si="208"/>
        <v>#DIV/0!</v>
      </c>
    </row>
    <row r="541" spans="1:9" x14ac:dyDescent="0.25">
      <c r="B541" s="75" t="s">
        <v>151</v>
      </c>
      <c r="C541" s="77" t="s">
        <v>163</v>
      </c>
      <c r="D541" s="79">
        <v>128401</v>
      </c>
      <c r="E541" s="79"/>
      <c r="F541" s="79"/>
      <c r="G541" s="79">
        <v>1355582</v>
      </c>
      <c r="H541" s="8">
        <f t="shared" si="208"/>
        <v>1055.7409989018777</v>
      </c>
    </row>
    <row r="542" spans="1:9" x14ac:dyDescent="0.25">
      <c r="B542" s="75" t="s">
        <v>152</v>
      </c>
      <c r="C542" s="77" t="s">
        <v>164</v>
      </c>
      <c r="D542" s="79">
        <v>97300</v>
      </c>
      <c r="E542" s="79"/>
      <c r="F542" s="79"/>
      <c r="G542" s="79">
        <v>60000</v>
      </c>
      <c r="H542" s="8">
        <f t="shared" si="208"/>
        <v>61.664953751284692</v>
      </c>
    </row>
    <row r="543" spans="1:9" x14ac:dyDescent="0.25">
      <c r="B543" s="75" t="s">
        <v>153</v>
      </c>
      <c r="C543" s="77" t="s">
        <v>165</v>
      </c>
      <c r="D543" s="79">
        <v>459231</v>
      </c>
      <c r="E543" s="79"/>
      <c r="F543" s="79"/>
      <c r="G543" s="79">
        <v>940005</v>
      </c>
      <c r="H543" s="8">
        <f t="shared" si="208"/>
        <v>204.6911031702999</v>
      </c>
    </row>
    <row r="544" spans="1:9" x14ac:dyDescent="0.25">
      <c r="B544" s="75" t="s">
        <v>154</v>
      </c>
      <c r="C544" s="77" t="s">
        <v>166</v>
      </c>
      <c r="D544" s="79">
        <v>0</v>
      </c>
      <c r="E544" s="79"/>
      <c r="F544" s="79"/>
      <c r="G544" s="79">
        <v>50000</v>
      </c>
      <c r="H544" s="8" t="e">
        <f t="shared" si="208"/>
        <v>#DIV/0!</v>
      </c>
    </row>
    <row r="545" spans="2:9" x14ac:dyDescent="0.25">
      <c r="B545" s="75" t="s">
        <v>155</v>
      </c>
      <c r="C545" s="77" t="s">
        <v>167</v>
      </c>
      <c r="D545" s="79">
        <v>198797</v>
      </c>
      <c r="E545" s="79"/>
      <c r="F545" s="79"/>
      <c r="G545" s="79">
        <v>867818</v>
      </c>
      <c r="H545" s="8">
        <f t="shared" si="208"/>
        <v>436.53475656071271</v>
      </c>
    </row>
    <row r="546" spans="2:9" x14ac:dyDescent="0.25">
      <c r="B546" s="75" t="s">
        <v>156</v>
      </c>
      <c r="C546" s="77" t="s">
        <v>168</v>
      </c>
      <c r="D546" s="79">
        <v>272000</v>
      </c>
      <c r="E546" s="79"/>
      <c r="F546" s="79"/>
      <c r="G546" s="79">
        <v>308950</v>
      </c>
      <c r="H546" s="8">
        <f t="shared" si="208"/>
        <v>113.58455882352941</v>
      </c>
    </row>
    <row r="547" spans="2:9" x14ac:dyDescent="0.25">
      <c r="B547" s="75" t="s">
        <v>157</v>
      </c>
      <c r="C547" s="77" t="s">
        <v>169</v>
      </c>
      <c r="D547" s="79">
        <v>966700</v>
      </c>
      <c r="E547" s="79"/>
      <c r="F547" s="79"/>
      <c r="G547" s="79">
        <v>988248</v>
      </c>
      <c r="H547" s="8">
        <f t="shared" si="208"/>
        <v>102.22902658529016</v>
      </c>
    </row>
    <row r="548" spans="2:9" x14ac:dyDescent="0.25">
      <c r="B548" s="75" t="s">
        <v>158</v>
      </c>
      <c r="C548" s="77" t="s">
        <v>170</v>
      </c>
      <c r="D548" s="79">
        <v>0</v>
      </c>
      <c r="E548" s="79"/>
      <c r="F548" s="79"/>
      <c r="G548" s="41">
        <v>0</v>
      </c>
      <c r="H548" s="8" t="e">
        <f t="shared" si="208"/>
        <v>#DIV/0!</v>
      </c>
    </row>
    <row r="549" spans="2:9" x14ac:dyDescent="0.25">
      <c r="B549" s="75"/>
      <c r="C549" s="76" t="s">
        <v>159</v>
      </c>
      <c r="D549" s="79">
        <f>SUM(D538:D548)</f>
        <v>4118954</v>
      </c>
      <c r="E549" s="79"/>
      <c r="F549" s="79"/>
      <c r="G549" s="79">
        <f>SUM(G538:G548)</f>
        <v>6432823</v>
      </c>
      <c r="H549" s="8">
        <f t="shared" si="208"/>
        <v>156.17613112455248</v>
      </c>
    </row>
    <row r="550" spans="2:9" x14ac:dyDescent="0.25">
      <c r="E550" s="91"/>
      <c r="F550" s="91"/>
      <c r="G550" s="91"/>
      <c r="I550" t="s">
        <v>284</v>
      </c>
    </row>
  </sheetData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gogak</dc:creator>
  <cp:lastModifiedBy>User</cp:lastModifiedBy>
  <cp:lastPrinted>2016-12-10T12:27:09Z</cp:lastPrinted>
  <dcterms:created xsi:type="dcterms:W3CDTF">2013-12-09T10:13:12Z</dcterms:created>
  <dcterms:modified xsi:type="dcterms:W3CDTF">2016-12-10T12:31:25Z</dcterms:modified>
</cp:coreProperties>
</file>