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465" activeTab="1"/>
  </bookViews>
  <sheets>
    <sheet name="STARE TABELE" sheetId="1" r:id="rId1"/>
    <sheet name="NOVE TABELE" sheetId="2" r:id="rId2"/>
  </sheets>
  <definedNames/>
  <calcPr fullCalcOnLoad="1"/>
</workbook>
</file>

<file path=xl/sharedStrings.xml><?xml version="1.0" encoding="utf-8"?>
<sst xmlns="http://schemas.openxmlformats.org/spreadsheetml/2006/main" count="1007" uniqueCount="510">
  <si>
    <t>Екон.код</t>
  </si>
  <si>
    <t xml:space="preserve">                   ОПИС</t>
  </si>
  <si>
    <t>ПОРЕСКИ ПРИХОДИ</t>
  </si>
  <si>
    <t>Порез на имовину</t>
  </si>
  <si>
    <t>Порез на наслеђе и поклоне</t>
  </si>
  <si>
    <t>Порез на пренос непокретности и права</t>
  </si>
  <si>
    <t>Приходи од земљишне ренте</t>
  </si>
  <si>
    <t>Општинске административне таксе</t>
  </si>
  <si>
    <t>Накнада за изградњу јавних склоништа</t>
  </si>
  <si>
    <t>Средства за заштиту од пожара</t>
  </si>
  <si>
    <t>СЛУЖБА СКУПШТИНЕ БР.П.Ј.110</t>
  </si>
  <si>
    <t>СЛУЖБА НАЧЕЛНИКА БР.П.Ј.120</t>
  </si>
  <si>
    <t>ИНВЕСТИЦИЈЕ БР.П.Ј.170</t>
  </si>
  <si>
    <t>С.Ш.Ц.''ПЕТАР КОЧИЋ'' БР.П.Ј.023</t>
  </si>
  <si>
    <t>НАРОДНА БИБЛИОТЕКА БР.П.Ј.001</t>
  </si>
  <si>
    <t>Опште јавне услуге</t>
  </si>
  <si>
    <t>Економски послови</t>
  </si>
  <si>
    <t>Заштита човјекове околине</t>
  </si>
  <si>
    <t>Стамбени и заједнички послови</t>
  </si>
  <si>
    <t>Здравство</t>
  </si>
  <si>
    <t>Рекреација, култура и религија</t>
  </si>
  <si>
    <t>Образовање</t>
  </si>
  <si>
    <t>Остали порески приходи</t>
  </si>
  <si>
    <t>Остали општински непорески приходи</t>
  </si>
  <si>
    <t>Накнада за коришћење путева</t>
  </si>
  <si>
    <t>Фун.код</t>
  </si>
  <si>
    <t>Одбрана</t>
  </si>
  <si>
    <t>Јавни ред и сигурност</t>
  </si>
  <si>
    <t>Социјална заштита</t>
  </si>
  <si>
    <t>0 1</t>
  </si>
  <si>
    <t>0 2</t>
  </si>
  <si>
    <t>0 3</t>
  </si>
  <si>
    <t>0 4</t>
  </si>
  <si>
    <t>0 5</t>
  </si>
  <si>
    <t>0 6</t>
  </si>
  <si>
    <t>0 7</t>
  </si>
  <si>
    <t>0 8</t>
  </si>
  <si>
    <t>0 9</t>
  </si>
  <si>
    <t>0 10</t>
  </si>
  <si>
    <t>УКУПНИ ИЗДАЦИ</t>
  </si>
  <si>
    <t>ИЗДАЦИ БУЏЕТА ПО ЕКОН.КЛАСИФ.</t>
  </si>
  <si>
    <t>Расходи за услуге информисања и медија</t>
  </si>
  <si>
    <t>Расходи за ревизијске и рачуноводствене услуге</t>
  </si>
  <si>
    <t>Расходи за правне и административне услуге</t>
  </si>
  <si>
    <t>Расходи за услуге процјене и вјештачења</t>
  </si>
  <si>
    <t>Расходи за компјутерске услуге</t>
  </si>
  <si>
    <t>Расходи за остале стручне услуге</t>
  </si>
  <si>
    <t>Остали непоменути расходи</t>
  </si>
  <si>
    <t>Расходи по судским рјешењима</t>
  </si>
  <si>
    <t>Расходи по основу пореза и доприноса на терет послодавца</t>
  </si>
  <si>
    <t>Расходи по основу затезних камата</t>
  </si>
  <si>
    <t>Расходи по основу затезних камата у земљи</t>
  </si>
  <si>
    <t>Расходи по основу организације пријема, манифестација и сл.</t>
  </si>
  <si>
    <t>Расходи за бруто накнаде члановима комисија и радних група</t>
  </si>
  <si>
    <t>Расходи за бруто накнаде по уговору о дјелу</t>
  </si>
  <si>
    <t>Расходи за бруто накнаде за привремене и повремене послове</t>
  </si>
  <si>
    <t xml:space="preserve">Расходи по основу репрезентације </t>
  </si>
  <si>
    <t>Издаци за произведену сталну имовину</t>
  </si>
  <si>
    <t>Издаци за набавку постројења и опреме</t>
  </si>
  <si>
    <t>Издаци за нематеријалну произведену имовину</t>
  </si>
  <si>
    <t xml:space="preserve">Остали непоменути расходи </t>
  </si>
  <si>
    <t>Грантови у земљи</t>
  </si>
  <si>
    <t>Расходи финансирања и други финансијски трошкови</t>
  </si>
  <si>
    <t>Расходи по основу камата за примљене зајмове у земљи</t>
  </si>
  <si>
    <t>ДЈЕЧИЈЕ ОБДАНИШТЕ ''МЛАДОСТ'' БР.П.Ј.400</t>
  </si>
  <si>
    <t>ОСТАЛА БУЏЕТСКА ПОТРОШЊА БР.П.Ј.190</t>
  </si>
  <si>
    <t>ОПШТИНСКА АДМИНИСТРАТИВНА СЛУЖБА БР.П.Ј.130</t>
  </si>
  <si>
    <t>РАСПОРЕД СРЕДСТАВА ПО ОРГАНИЗАЦИОНОЈ</t>
  </si>
  <si>
    <t>Расходи за специјални материјал</t>
  </si>
  <si>
    <t>Расходи за остали материјал за посебне намјене</t>
  </si>
  <si>
    <t>Грантови</t>
  </si>
  <si>
    <t>Текући грантови политичким организацијама и удружењима</t>
  </si>
  <si>
    <t>Текући грантови хуманитарним организацијама и удружењима</t>
  </si>
  <si>
    <t>Текући грантови спортским и омладинским организацијама и удружењима</t>
  </si>
  <si>
    <t>Текући грантови етничким и вјерским организацијама и удружењима</t>
  </si>
  <si>
    <t>Капитални грантови етничким и вјерским организацијама и удружењима</t>
  </si>
  <si>
    <t>Остали капитални грантови непрофитним субјектима у земљи</t>
  </si>
  <si>
    <t>Расходи по основу камата на зајмове  примљене од Инвестиционо-развојне банке</t>
  </si>
  <si>
    <t>Расходи по основу камата на зајмове примљене од банака</t>
  </si>
  <si>
    <t>Расходи по основу камата на зајмове примљене од лизинг друштава</t>
  </si>
  <si>
    <t>Издаци за изградњу и прибављање стамбених објеката и јединица</t>
  </si>
  <si>
    <t>Издаци за изградњу и прибављање пословних објеката и јединица</t>
  </si>
  <si>
    <t xml:space="preserve">Издаци за изградњу и прибављање саобраћајних објеката </t>
  </si>
  <si>
    <t>Издаци за изградњу и прибављање осталих објеката</t>
  </si>
  <si>
    <t>Издаци за рачунарске програме</t>
  </si>
  <si>
    <t>Издаци по основу улагања у развој</t>
  </si>
  <si>
    <t>Издаци за осталу нематеријалну произведену имовину</t>
  </si>
  <si>
    <t>Текуће помоћи у натури, које се дају штићеницима установа социјалне заштите</t>
  </si>
  <si>
    <t>Остале текуће дознаке штићеницима установа социјалне заштите</t>
  </si>
  <si>
    <t>Капиталне помоћи у новцу које се исплаћују штићеницима установа социјалне заштите</t>
  </si>
  <si>
    <t>Капиталне помоћи у натури које се дају штићеницима установа социјалне заштите</t>
  </si>
  <si>
    <t>Остале капиталне дознаке штићеницима установа социјалне заштите</t>
  </si>
  <si>
    <t xml:space="preserve">Дознаке другим институцијама обавезног социјалног осигурања </t>
  </si>
  <si>
    <t xml:space="preserve">Дознаке пружиоцима услуга социјалне заштите </t>
  </si>
  <si>
    <t>Дознаке пружиоцима услуга социјалне заштите за помоћ у кући</t>
  </si>
  <si>
    <t>Дознаке установама социјалне заштите за смјештај штићеника</t>
  </si>
  <si>
    <t>Дознаке хранитељским породицама за смјештај штићеника</t>
  </si>
  <si>
    <t>Расходи по основу утрошка енергије, комуналних, комуникационих и транспортних услуга</t>
  </si>
  <si>
    <t>Расходи за накнаде за превоз на посао и са посла</t>
  </si>
  <si>
    <t>Народна демократска странка</t>
  </si>
  <si>
    <t>Партија демократског прогреса</t>
  </si>
  <si>
    <t>Српска демократска странка</t>
  </si>
  <si>
    <t>Савез независних социјал демократа</t>
  </si>
  <si>
    <t>Општински црвени крст</t>
  </si>
  <si>
    <t>Остале хуманитарне организације и удружења</t>
  </si>
  <si>
    <t>Ф.К.''ГОРИЦА''</t>
  </si>
  <si>
    <t>Ж.О.К.''ПЛИВА''</t>
  </si>
  <si>
    <t>К.К.''ПЛИВА''</t>
  </si>
  <si>
    <t>КАРАТЕ КЛУБ</t>
  </si>
  <si>
    <t>ЈУ-ЈИТСУ КЛУБ</t>
  </si>
  <si>
    <t>ШАХОВСКИ КЛУБ</t>
  </si>
  <si>
    <t>СПОРТСКО РИБОЛОВАЧКО ДРУШТВО</t>
  </si>
  <si>
    <t>ОМЛАДИНСКЕ ОРГАНИЗАЦИЈЕ</t>
  </si>
  <si>
    <t>Општинска борачка организација</t>
  </si>
  <si>
    <t>Ватрогасно друштво</t>
  </si>
  <si>
    <t>О.Ш.''Немања Влатковић''</t>
  </si>
  <si>
    <t>О.Ш.''Раде Маријанац</t>
  </si>
  <si>
    <t>Расходи за услуге израде пројектне документације</t>
  </si>
  <si>
    <t>КЛАСИФИКАЦИЈИ  (ПО ПОТРОШАЧКИМ ЈЕДИНИЦАМА)</t>
  </si>
  <si>
    <t>УКУПНИ БУЏЕТСКИ РАСХОДИ</t>
  </si>
  <si>
    <t>УКУПНИ БУЏЕТСКИ ИЗДАЦИ</t>
  </si>
  <si>
    <t>А</t>
  </si>
  <si>
    <t>Б</t>
  </si>
  <si>
    <t>Ц</t>
  </si>
  <si>
    <t>Накнада за коришћење минералних сировина</t>
  </si>
  <si>
    <t>остали непоменути расходи</t>
  </si>
  <si>
    <t>Издаци за инвестиционо одржавање, реконструкцију и адаптацију пословних објеката и простора</t>
  </si>
  <si>
    <t>Издаци за инвестиционо одржавање, реконструкцију и адаптацију саобраћајних објеката</t>
  </si>
  <si>
    <t>Издаци за инвестиционо одржавање, реконструкцију и адаптацију осталих објеката</t>
  </si>
  <si>
    <t xml:space="preserve">Остале дознаке другим институц. обавезног социј. осигур. које се исплаћ.од стране уст.соц.заш. </t>
  </si>
  <si>
    <t xml:space="preserve">Дознаке пружиоцима услуга социјалне заштите на име оспособљавања за рад дјеце и омладине </t>
  </si>
  <si>
    <t>Дознаке у натури које се дају пружаоцима услуга социјалне зашт. од стране установа соц.заш.</t>
  </si>
  <si>
    <t>Остале дознаке пружаоцима услуга социј. зашт. које се исплаћују од стране устан. социј.заш.</t>
  </si>
  <si>
    <t>Тек.гран. орг.и удр.за афирм.пород. и зашт. права жена, дј. избјег.и рас.лица, бораца и инв</t>
  </si>
  <si>
    <t>Текући грантови организацијама и удружењима у области здравствене и социјал. заштите</t>
  </si>
  <si>
    <t>Текући грантови организацијама и удружењима у области економске и привред. сарадње</t>
  </si>
  <si>
    <t>Кап..гран. орг.и удр.за афирм.пород. и зашт. права жена, дј. избјег.и рас.лица, бораца и инв</t>
  </si>
  <si>
    <t>Удружење пензионера</t>
  </si>
  <si>
    <t>Остале организације и удружења-невладине организације</t>
  </si>
  <si>
    <t>Мјесне заједнице</t>
  </si>
  <si>
    <t>Расходи за услуге одржавања јавних површина и заштита животне средине</t>
  </si>
  <si>
    <t>Дознаке другим институцијама обавезног социјалног осигурања</t>
  </si>
  <si>
    <t>Дознаке пружиоцима услуга социјалне заштите</t>
  </si>
  <si>
    <t>Издаци за изградњу и прибављање зграда и објеката</t>
  </si>
  <si>
    <t>Издани за нематеријалну произведену имовине</t>
  </si>
  <si>
    <t>ИЗДАЦИ БУЏЕТА ПО ФУНКЦИОНАЛНОЈ  КЛАСИФИКАЦИЈИ</t>
  </si>
  <si>
    <t>Расходи за коришчење роба и услуга</t>
  </si>
  <si>
    <t>Расходи по основу утрошка енергије, комуналних, комуникацијских и транс. услуга</t>
  </si>
  <si>
    <t xml:space="preserve">Дознаке на име социјалне заштите </t>
  </si>
  <si>
    <t>Издаци за инвест.орджавање реконструкцију и адаптацију зграда и објеката</t>
  </si>
  <si>
    <t>Капитални грантови хуманитарним организацијама и удружрњима</t>
  </si>
  <si>
    <t>Капитални грантови спортским и омладинским организацијама и удружењима</t>
  </si>
  <si>
    <t>Капитални грантови организацијама и удружењима у области здравствене и социјал. заш.</t>
  </si>
  <si>
    <t>Капитални грантови организацијама и удружењима у области образовања, науке и културе</t>
  </si>
  <si>
    <t>Капитални грантови организацијама и удружењима у области екон. и привред. сарадње</t>
  </si>
  <si>
    <t>ТРАНСФЕРИ ИЗМЕЂУ БУЏЕТСКИХ ЈЕДИНИЦА РАЗЛ.НИВОА ВЛАСТИ</t>
  </si>
  <si>
    <t>Трансфери између буџетских јединица различитих нивоа власти</t>
  </si>
  <si>
    <t>Трансфери јединицама локалне самоуправе за подршку буџету</t>
  </si>
  <si>
    <t xml:space="preserve">Порез на промет производа </t>
  </si>
  <si>
    <t>Расходи за лична примања</t>
  </si>
  <si>
    <t>Расходи за бруто плате</t>
  </si>
  <si>
    <t>Расходи за бруто накнаде трошкова и осталих личних примања запослених</t>
  </si>
  <si>
    <t>Расходи по основу коришћења роба и услуга</t>
  </si>
  <si>
    <t>Расходи по основу закупа</t>
  </si>
  <si>
    <t>Расходи за закуп зграда и грађевинских објеката</t>
  </si>
  <si>
    <t>Расходи за комуналне услуге</t>
  </si>
  <si>
    <t>Расходи за комуникационе услуге</t>
  </si>
  <si>
    <t>Расходи за услуге превоза</t>
  </si>
  <si>
    <t>Расходи за режијски материјал</t>
  </si>
  <si>
    <t>Расходи за текуће одржавање</t>
  </si>
  <si>
    <t>Расходи за остало текуће одржавање</t>
  </si>
  <si>
    <t>Расходи по основу путовања и смјештаја</t>
  </si>
  <si>
    <t>Расходи за стручне услуге</t>
  </si>
  <si>
    <t>Расходи по основу репрезентације</t>
  </si>
  <si>
    <t>Расходи за бруто накнаде члановима комисија и радних група (ОИК)</t>
  </si>
  <si>
    <t>Расходи за бруто накнаде скупштинским одборницима</t>
  </si>
  <si>
    <t>Расходи за поклоне</t>
  </si>
  <si>
    <t>Остали расходи по основу репрезентације</t>
  </si>
  <si>
    <t>Издаци за инвестиционо одржавање, реконструкцију и адаптацију зграда и објеката</t>
  </si>
  <si>
    <t xml:space="preserve">Издаци за изградњу и прибављање зграда и објеката </t>
  </si>
  <si>
    <t>Издаци за отплату дугова</t>
  </si>
  <si>
    <t>Издаци за отплату главнице примљених зајмова у земљи</t>
  </si>
  <si>
    <t>Издаци за отплату главнице зајмова примљених од банака</t>
  </si>
  <si>
    <t>Издаци за отплату главнице зајмова примљених од лизинг друштава</t>
  </si>
  <si>
    <t>Издаци за отплату главнице зајмова примљених од инвестиционих фондова</t>
  </si>
  <si>
    <t>Расходи за материјал за посебне намјене</t>
  </si>
  <si>
    <t>Расходи за текуће одржавање осталих грађевинских објеката</t>
  </si>
  <si>
    <t xml:space="preserve">Расходи за текуће одржавање опреме </t>
  </si>
  <si>
    <t>Расходи за услуге финансијског посредовања</t>
  </si>
  <si>
    <t>Расходи за услуге одржавања јавних површина и заштите животне средине</t>
  </si>
  <si>
    <t>Расходи за услуге зимске службе</t>
  </si>
  <si>
    <t>Расходи по основу утрошка електричне расвјете на јавним површинама</t>
  </si>
  <si>
    <t>Расходи за остале бруто накнаде за рад ван радног односа</t>
  </si>
  <si>
    <t>Расходи по основу поврата и прекњижавања пореза и доприноса</t>
  </si>
  <si>
    <t>Дознаке на име социјалне заштите</t>
  </si>
  <si>
    <t>Дознаке грађанима</t>
  </si>
  <si>
    <t>Текуће помоћи ученицима, студентима и појединцима у области науке и културе</t>
  </si>
  <si>
    <t>Текуће помоћи спортистима</t>
  </si>
  <si>
    <t>Текуће помоћи породици,дјеци и младима</t>
  </si>
  <si>
    <t>Текуће помоћи пензионерима и незапосленим лицима</t>
  </si>
  <si>
    <t>Текуће помоћи грађанима у натури</t>
  </si>
  <si>
    <t>Остале текуће дознаке грађанима</t>
  </si>
  <si>
    <t>Капиталне помоћи ученицима, студентима и појединцима у области науке и културе</t>
  </si>
  <si>
    <t>Капиталне помоћи спортистима</t>
  </si>
  <si>
    <t>Капиталне помоћи породици,дјеци и младима</t>
  </si>
  <si>
    <t>Капиталне помоћи пензионерима и незапосленим лицима</t>
  </si>
  <si>
    <t>Капиталне помоћи грађанима у натури</t>
  </si>
  <si>
    <t>Остале капиталне дознаке грађанима</t>
  </si>
  <si>
    <t>Издаци за неизмирене обавезе из претходног периода</t>
  </si>
  <si>
    <t>Издаци за набавку превозних средстава</t>
  </si>
  <si>
    <t>Издаци за набавку комуникационе опреме</t>
  </si>
  <si>
    <t>Издаци за набавку гријне, расхладне и заштитне опреме</t>
  </si>
  <si>
    <t>Издаци за набавку специјалне опреме</t>
  </si>
  <si>
    <t>Издаци за набавку осталих постројења и опреме</t>
  </si>
  <si>
    <t>ЦЕНТАР ЗА СОЦИЈАЛНИ  РАД  БР.ПЈ.300</t>
  </si>
  <si>
    <t>Једнократна новчана помоћ која се исплаћује штићеницима установа социјалне заштите</t>
  </si>
  <si>
    <t>Дом здравља</t>
  </si>
  <si>
    <t>Д.К.''Никола Кокошар''</t>
  </si>
  <si>
    <t>Локална развојна агенција</t>
  </si>
  <si>
    <t>Текући грантови јавним нефинансијским субјектима</t>
  </si>
  <si>
    <t>Текуће помоћи породицама палих бораца РВИ и цивилних жртава рата</t>
  </si>
  <si>
    <t>Текуће помоћи избјеглим и расељеним лицима</t>
  </si>
  <si>
    <t>Капиталне помоћи инвалидима</t>
  </si>
  <si>
    <t>Капиталне помоћи породицама палих бораца, РВИ и цивилних жртава рата</t>
  </si>
  <si>
    <t>Капиталне помоћи избјеглим и расељеним лицима</t>
  </si>
  <si>
    <t>Расходи за таксе и накнаде за регистрацију возила-цистерна</t>
  </si>
  <si>
    <t>Расходи за  осигурања возила-цистерна лизинг осигурање</t>
  </si>
  <si>
    <t>Порез на лична примања и приходи од самосталне дјелатности</t>
  </si>
  <si>
    <t>Порез на промет производа и услуга</t>
  </si>
  <si>
    <t>Акцизе</t>
  </si>
  <si>
    <t>Индиректни порези дозначени од Управе за индиректно опорезивање</t>
  </si>
  <si>
    <t>Порез на добитке од игара на срећу</t>
  </si>
  <si>
    <t>Приходи од финансијске и нефинансијске имовине и позитивне курсне разлике</t>
  </si>
  <si>
    <t>Приходи од закупа и ренте</t>
  </si>
  <si>
    <t>Приходи од камата на готовину и готовинске еквиваленте</t>
  </si>
  <si>
    <t>Приходи од камата на новчаним средствима на редовним трезорским рачунима</t>
  </si>
  <si>
    <t>Приходи од камата на новчаним средствима на намјенским трезорским рачунима</t>
  </si>
  <si>
    <t>Административне накнаде и таксе</t>
  </si>
  <si>
    <t>Комуналне накнаде и таксе</t>
  </si>
  <si>
    <t>Накнаде по разним основама</t>
  </si>
  <si>
    <t>Средства за проширену репродукцију шума</t>
  </si>
  <si>
    <t>Накнаде за воде</t>
  </si>
  <si>
    <t>Новчане казне</t>
  </si>
  <si>
    <t>Накнаде, таксе и приходи од пружања јавних услуга</t>
  </si>
  <si>
    <t>Општинске новчане таксе</t>
  </si>
  <si>
    <t>Остали непорески приходи</t>
  </si>
  <si>
    <t>Грантови из земље</t>
  </si>
  <si>
    <t>Примици за произведену сталну имовину</t>
  </si>
  <si>
    <t>Примици за зграде и објекте</t>
  </si>
  <si>
    <t>Примици за непроизведену сталну имовину</t>
  </si>
  <si>
    <t>Примици за земљиште</t>
  </si>
  <si>
    <t>Примици за пољопривредно земљиште</t>
  </si>
  <si>
    <t>Капитални грантови од правних лица у земљи</t>
  </si>
  <si>
    <t>Примици од задуживања</t>
  </si>
  <si>
    <t>Властити приходи буџетских корисника</t>
  </si>
  <si>
    <t>Приходи Центра за социјални рад</t>
  </si>
  <si>
    <t>Приходи Дјечијег обданишта</t>
  </si>
  <si>
    <t>Накнада за уређење градског грађевинског земљишта</t>
  </si>
  <si>
    <t>Накнада за коришћење градског грађевинског земљишта</t>
  </si>
  <si>
    <t>Накнада за промјену намјене пољопривредног земљишта</t>
  </si>
  <si>
    <t>Накнада за коришћење шумских сортимената</t>
  </si>
  <si>
    <t>Накнада за коришћење комуналних добара од општег интереса</t>
  </si>
  <si>
    <t>Приходи Општинских органа управе</t>
  </si>
  <si>
    <t>Приходи Средњошколски центар</t>
  </si>
  <si>
    <t>Приходи Народне библиотеке</t>
  </si>
  <si>
    <t>НЕПОРЕСКИ ПРИХОДИ</t>
  </si>
  <si>
    <t>ГРАНТОВИ</t>
  </si>
  <si>
    <t>ПРИМИЦИ ЗА НЕФИНАНСИЈСКУ ИМОВИНУ</t>
  </si>
  <si>
    <t>ПРИМИЦИ ОД ЗАДУЖИВАЊА</t>
  </si>
  <si>
    <t>Текући грантови организацијама и удружењима у области образовања, науке и културе</t>
  </si>
  <si>
    <t>Остали текући грантови непрофитним организацијама у земљи</t>
  </si>
  <si>
    <t>Капитални грантови јавним нефинансијским субјектима</t>
  </si>
  <si>
    <t>Капитални грантови из иностранства</t>
  </si>
  <si>
    <t>Капитални грантови од страних влада</t>
  </si>
  <si>
    <t xml:space="preserve">БУЏЕТСКА РЕЗЕРВА </t>
  </si>
  <si>
    <t xml:space="preserve">Буџетска резерва </t>
  </si>
  <si>
    <t>Општинска организација породица заробљених и погинулих бораца</t>
  </si>
  <si>
    <t>ОСТАЛИ БУЏЕТСКИ КОРИСНИЦИ БР.П.Ј.123</t>
  </si>
  <si>
    <t xml:space="preserve">Расходи за услуге одржавања јавних површина </t>
  </si>
  <si>
    <t>Порез на промет услуга</t>
  </si>
  <si>
    <t>Демократски народни савез</t>
  </si>
  <si>
    <t>Накнада за узгој рибе</t>
  </si>
  <si>
    <t>Трансфери јединицама локалне самоуправе за подршку буџету  за пољ.вод.и шумарство</t>
  </si>
  <si>
    <t>Трансфери јединицама локалне самоуправе за подршку буџету  за саобраћај и везе</t>
  </si>
  <si>
    <t>Трансфери јединицама локалне самоуправе за подршку буџету  за социјалну заштиту</t>
  </si>
  <si>
    <t>Примици од издавања хартија од вриједности</t>
  </si>
  <si>
    <t>Накнада за обављање послова од општег интереса у шумама у приватној својини</t>
  </si>
  <si>
    <t>Накнада за воде за узгој риба</t>
  </si>
  <si>
    <t>Текући грантови од правних лица у земљи</t>
  </si>
  <si>
    <t>Остали трансфери јединицама локалне самоуправе</t>
  </si>
  <si>
    <t>*</t>
  </si>
  <si>
    <t>Примици од зајмова узетих од банака</t>
  </si>
  <si>
    <t>Примици од зајмова узетих од страних финансијских институција</t>
  </si>
  <si>
    <t>Примици од рефундације отплаћених зајмова</t>
  </si>
  <si>
    <t>Расходи за бруто плате приправника</t>
  </si>
  <si>
    <t>Расходи по основу камата на обвезнице у земљи</t>
  </si>
  <si>
    <t>Расходи по основу камата на зајмове примљене од страних финансијских институција</t>
  </si>
  <si>
    <t>Издаци за отплату главнице по обвезницама у земљи</t>
  </si>
  <si>
    <t>Стална новчана помоћ која се исплаћује штићеницима установа социјалне заштите БО</t>
  </si>
  <si>
    <t>Стална новчана помоћ која се исплаћује штићеницима установа социјалне заштите БР</t>
  </si>
  <si>
    <t>Помоћ за оспособљавање за рад дјеце и омладине која се исплаћује штић.устан.соц.заш.</t>
  </si>
  <si>
    <t>Намјенска издвајања за здравствено осигурање штићеника установа социјалне заштите БО</t>
  </si>
  <si>
    <t>Намјенска издвајања за здравствено осигурање штићеника установа социјалне заштите БР</t>
  </si>
  <si>
    <t>Субвенције</t>
  </si>
  <si>
    <t>Субвенције субјектима у области саобраћаја и веза</t>
  </si>
  <si>
    <t>Субвенције јавним нефинансијским субјектима медија</t>
  </si>
  <si>
    <t>Субвенције субјектима у области пољопривреде, шумарства и водопривреде</t>
  </si>
  <si>
    <t>Економски</t>
  </si>
  <si>
    <t xml:space="preserve">О п и с </t>
  </si>
  <si>
    <t>код</t>
  </si>
  <si>
    <t>А. БУЏЕТСКИ ПРИХОДИ</t>
  </si>
  <si>
    <t>Порески приходи</t>
  </si>
  <si>
    <t>Приходи од пореза на доходак и добит</t>
  </si>
  <si>
    <t>Доприноси за социјално осигурање</t>
  </si>
  <si>
    <t>Порези на лична примања и приходе од самосталне дјелатности</t>
  </si>
  <si>
    <t>Порези на имовину</t>
  </si>
  <si>
    <t>Порези на промет производа и услуга</t>
  </si>
  <si>
    <t>Царине и увозне даџбине</t>
  </si>
  <si>
    <t>Индиректни порези дозначени од УИО</t>
  </si>
  <si>
    <t>Непорески приходи</t>
  </si>
  <si>
    <t>Приходи од финансијске и нефинансијске имовине и позитивних курсних разлика</t>
  </si>
  <si>
    <t>Трансфери између буџетских јединица</t>
  </si>
  <si>
    <t>Трансфери између буџетских јединица истог нивоа власти</t>
  </si>
  <si>
    <t>Б. БУЏЕТСКИ РАСХОДИ</t>
  </si>
  <si>
    <t>Текући расходи</t>
  </si>
  <si>
    <t>Дознаке на име социјалне заштите које се исплаћују из буџета Републике, општина и градова</t>
  </si>
  <si>
    <t>***</t>
  </si>
  <si>
    <t>Буџетска резерва</t>
  </si>
  <si>
    <t>В. БРУТО БУЏЕТСКИ СУФИЦИТ/ДЕФИЦИТ (А-Б)</t>
  </si>
  <si>
    <t>Г. НЕТО ИЗДАЦИ ЗА НЕФИНАНСИЈСКУ ИМОВИНУ (I-II)</t>
  </si>
  <si>
    <t>I  Примици за нефинансијску имовину</t>
  </si>
  <si>
    <t>Примици за драгоцјености</t>
  </si>
  <si>
    <t>Примици од продаје сталне имовине намијењене продаји и обустављених пословања</t>
  </si>
  <si>
    <t>Примици за стратешке залихе</t>
  </si>
  <si>
    <t>Примици од залиха материјала, учинака, робе и ситног инвентара, амбалаже и сл.</t>
  </si>
  <si>
    <t>Примици по основу пореза на додату вриједност</t>
  </si>
  <si>
    <t>II Издаци за нефинансијску имовину</t>
  </si>
  <si>
    <t>Издаци за драгоцјености</t>
  </si>
  <si>
    <t>Издаци за непроизведену сталну имовину</t>
  </si>
  <si>
    <t>Издаци за сталну имовину намијењену продаји</t>
  </si>
  <si>
    <t>Издаци за стартешке залихе</t>
  </si>
  <si>
    <t>Издаци за залихе материјала, робе и ситног инвентара, амбалаже и сл.</t>
  </si>
  <si>
    <t>Издаци по основу пореза на додату вриједност</t>
  </si>
  <si>
    <t>Д. БУЏЕТСКИ СУФИЦИТ/ДЕФИЦИТ (В+Г)</t>
  </si>
  <si>
    <t>Ђ. НЕТО ФИНАНСИРАЊЕ (Е+Ж+З+И)</t>
  </si>
  <si>
    <t>Е. НЕТО ПРИМИЦИ ОД ФИНАНСИЈСКЕ ИМОВИНЕ (I-II)</t>
  </si>
  <si>
    <t>I Примици од финансијске имовине</t>
  </si>
  <si>
    <t>Примици од финансијске имовине</t>
  </si>
  <si>
    <t>II Издаци за финансијску имовину</t>
  </si>
  <si>
    <t>Издаци за финансијску имовину</t>
  </si>
  <si>
    <t>Ж. НЕТО ЗАДУЖИВАЊЕ (I-II)</t>
  </si>
  <si>
    <t>I Примици од краткорочног и дугорочног задуживања</t>
  </si>
  <si>
    <t>Примици од краткорочног и дугорочног задуживања</t>
  </si>
  <si>
    <t>II Издаци за отплату дугова</t>
  </si>
  <si>
    <t>З. Примици од рефундације отплаћених зајмова</t>
  </si>
  <si>
    <t>****</t>
  </si>
  <si>
    <t>И. РАСПОДЈЕЛА СУФИЦИТА ИЗ РАНИЈИХ ПЕРИОДА</t>
  </si>
  <si>
    <t>Ј. РАЗЛИКА У ФИНАНСИРАЊУ (Д+Ђ)</t>
  </si>
  <si>
    <t>Опис</t>
  </si>
  <si>
    <t>БУЏЕТСКИ ПРИХОДИ</t>
  </si>
  <si>
    <t xml:space="preserve">П о р е с к и  пр и х о д и </t>
  </si>
  <si>
    <t>Порези на доходак</t>
  </si>
  <si>
    <t>Порези на добит правних лица</t>
  </si>
  <si>
    <t>Порези на приходе од капиталних добитака</t>
  </si>
  <si>
    <t>Порези на насљеђе и поклоне</t>
  </si>
  <si>
    <t>Порези на финансијске и капиталне трансакције</t>
  </si>
  <si>
    <t>Остали порези на имовину</t>
  </si>
  <si>
    <t>Н е п о р е с к и  п р и х о д и</t>
  </si>
  <si>
    <t>Приходи од дивиденде, учешћа у капиталу и сличних права</t>
  </si>
  <si>
    <t>Приходи од хартија од вриједности и финансијских деривата</t>
  </si>
  <si>
    <t>Приходи од камата и осталих накнада за дате зајмове</t>
  </si>
  <si>
    <t>Приходи по основу ефективних позитивних курсних разлика</t>
  </si>
  <si>
    <t>Остали приходи од имовине</t>
  </si>
  <si>
    <t>Судске накнаде и таксе</t>
  </si>
  <si>
    <t>Накнаде по разним основима</t>
  </si>
  <si>
    <t>Приходи од пружања јавних услуга</t>
  </si>
  <si>
    <t>Г р а н т о в и</t>
  </si>
  <si>
    <t>Грантови из иностранства</t>
  </si>
  <si>
    <t>Т р а  н с ф е р и   и з м е ђ у  б у џ е т с к и х  ј е д и н и ц а</t>
  </si>
  <si>
    <t>Трансфери заједничким институцијама</t>
  </si>
  <si>
    <t>Трансфери ентитету</t>
  </si>
  <si>
    <t>Трансфери јединицама локалне самоуправе</t>
  </si>
  <si>
    <t>Трансфери мјесним заједницама</t>
  </si>
  <si>
    <t>Трансфери фондовима</t>
  </si>
  <si>
    <t>Трансфери осталим нивоима власти</t>
  </si>
  <si>
    <t>П р и м и ц и   з а  н е ф и н а н с и ј с к у   и м о в и н у</t>
  </si>
  <si>
    <t>Примици за постројења и опрему</t>
  </si>
  <si>
    <t>Примици за биолошку имовину</t>
  </si>
  <si>
    <t>Примици за инвестициону имовину</t>
  </si>
  <si>
    <t>Примици за осталу произведену имовину</t>
  </si>
  <si>
    <t>Примици за подземна и површинска налазишта</t>
  </si>
  <si>
    <t>Примици за остала природана добра</t>
  </si>
  <si>
    <t>Примици за осталу непроизведену имовину</t>
  </si>
  <si>
    <t>УКУПНИ БУЏЕТСКИ ПРИХОДИ И ПРИМИЦИ ЗА НЕФИНАНСИЈСКУ ИМОВИНУ</t>
  </si>
  <si>
    <t>БУЏЕТСКИ РАСХОДИ УКУПНО</t>
  </si>
  <si>
    <t>Т е к у ћ и  р а с х о д и</t>
  </si>
  <si>
    <t>Расходи за бруто накнаде  трошкова и осталих личних примања запослених</t>
  </si>
  <si>
    <t>Расходи по основу коришћења робе и услуга</t>
  </si>
  <si>
    <t>Остали расходи по основу коришћења робе и услуга</t>
  </si>
  <si>
    <t>Расходи по основу камата на хартије од вриједности</t>
  </si>
  <si>
    <t>Расходи по основу камата на примљене зајмове у земљи</t>
  </si>
  <si>
    <t>Расходи по основу камата на примљене зајмове из иностранства</t>
  </si>
  <si>
    <t>Дознаке на име социјалне заштите које се исплаћују из буџета Републике</t>
  </si>
  <si>
    <t>Дознаке грађанима које се исплаћују из буџета Републике, општина и градова</t>
  </si>
  <si>
    <t>Дознаке пружаоцима услуга социјалне заштите које се исплаћују из будзета Републике, општина и градова</t>
  </si>
  <si>
    <t>ИЗДАЦИ ЗА НЕФИНАНСИЈСКУ ИМОВИНУ</t>
  </si>
  <si>
    <t>И з д а ц и   з а   н е ф и н а н с и ј с к у   и м о в и н у</t>
  </si>
  <si>
    <t>УКУПНИ БУЏЕТСКИ РАСХОДИ И ИЗДАЦИ ЗА НЕФИНАНСИЈСКУ ИМОВИНУ</t>
  </si>
  <si>
    <t xml:space="preserve">БУЏЕТСКИ РАСХОДИ </t>
  </si>
  <si>
    <t>ЦЕНТАР ЗА СОЦИЈАЛНИ РАД БР.П.Ј.300</t>
  </si>
  <si>
    <t>ДЈЕЧИЈИ ВРТИЋ "МЛАДОСТ" БР.П.Ј.400</t>
  </si>
  <si>
    <t>С.Ш.Ц. "ПЕТАР КОЧИЋ" БР.П.Ј.023</t>
  </si>
  <si>
    <t>НАРОДНА БИБЛИОТЕКА БР.П.Ј. 001</t>
  </si>
  <si>
    <t>ОСТАЛИ БУЏЕТСКИ КОРИСНИЦИ БР.П.Ј. 123</t>
  </si>
  <si>
    <t xml:space="preserve">Ф И Н А Н С И Р А Њ Е </t>
  </si>
  <si>
    <t>Н Е Т О   П Р И М И Ц И   О Д   Ф И Н А Н С И Ј С К Е   И М О В И Н Е</t>
  </si>
  <si>
    <t>П р и м и ц и  о д   ф и н а н с и ј с к е   и м о в и н е</t>
  </si>
  <si>
    <t>Примици од хартија од вриједности у земљи</t>
  </si>
  <si>
    <t>Примици за акције и учешћа у капиталу</t>
  </si>
  <si>
    <t>Примици од финансијских деривата</t>
  </si>
  <si>
    <t>Примици од наплате датих зајмова</t>
  </si>
  <si>
    <t>И з д а ц и  з а   ф и н а н с и ј с к у   и м о в и н у</t>
  </si>
  <si>
    <t>Издаци за хартије од вриједности</t>
  </si>
  <si>
    <t>Издаци за акције и учешћа у капиталу</t>
  </si>
  <si>
    <t>Издаци за финансијске деривате</t>
  </si>
  <si>
    <t>Издаци за дате зајмове</t>
  </si>
  <si>
    <t>Н Е Т О  З А Д У Ж И В А Њ Е</t>
  </si>
  <si>
    <t>П р и м и ц и  о д  з а д у ж и в а њ а</t>
  </si>
  <si>
    <t>Примици од краткорочног задуживања</t>
  </si>
  <si>
    <t>И з д а ц и  з а  о т п л а т у  д у г о в а</t>
  </si>
  <si>
    <t>Издаци за исплату главнице по хартијама од вриједности</t>
  </si>
  <si>
    <t>Издаци за отплату дуга по финансијским дериватима</t>
  </si>
  <si>
    <t>Издаци за отплату главнице зајмова примљених из иностранства</t>
  </si>
  <si>
    <t>Издаци за отплату главнице преузетих зајмова</t>
  </si>
  <si>
    <t>Издаци за отплату осталих дугова</t>
  </si>
  <si>
    <t>П р и м и ц и   о д   з а д у ж и в а њ а</t>
  </si>
  <si>
    <t>РАСПОДЈЕЛА СУФИЦИТА ИЗ РАНИЈИХ ПЕРИОДА</t>
  </si>
  <si>
    <t>Дознаке на име социјалне заштите које исплаћују институције обавезног социјал.осигур.</t>
  </si>
  <si>
    <t>Дознаке другим институц. обавезног социјал. Осигур. које се исплаћују из буџета Репуб., опш.и градова</t>
  </si>
  <si>
    <t>Дознаке другим инст.обавезног СО које се исплаћују из буџета Републике, општина и градова</t>
  </si>
  <si>
    <t>Дознаке пружаоцима услуга СЗ које се исплаћују из будзета Републике, општина и градова</t>
  </si>
  <si>
    <t>Издаци за отплату зајмова кохји се рефундирају</t>
  </si>
  <si>
    <t xml:space="preserve">Порези на промет производа </t>
  </si>
  <si>
    <t>Примици од узетих зајмова</t>
  </si>
  <si>
    <t>621100</t>
  </si>
  <si>
    <t xml:space="preserve">Издаци за отплату главнице по хартијама од вриједности </t>
  </si>
  <si>
    <t>Расходи по основу путовања и смјештаја у земљи</t>
  </si>
  <si>
    <t>Расходи по основу путовања и смјештаја у иностранству</t>
  </si>
  <si>
    <t>Остали трансфери ентитету</t>
  </si>
  <si>
    <t xml:space="preserve">Остале спортске и омладинске организације и удружења </t>
  </si>
  <si>
    <t>Додатак за помоћ и његу другог лица који се исплаћује штићеницима установа социјалне заштите БО</t>
  </si>
  <si>
    <t>Додатак за помоћ и његу другог лица који се исплаћује штићеницима установа социј. Зашт. БР</t>
  </si>
  <si>
    <t>УКУПНИ РАСХОДИ БУЏЕТА</t>
  </si>
  <si>
    <t>УКУПНИ РАСХОДИ И ИЗДАЦИ</t>
  </si>
  <si>
    <t>ПРИМИЦИ ОД ФИНАНСИЈСКЕ ИМОВИНЕ</t>
  </si>
  <si>
    <t>Примици од наплате зајмова датих осталим нивоима власти</t>
  </si>
  <si>
    <t>НЕУТРОШЕНА СРЕДСТВА ИЗ 2012 ГОДИНЕ</t>
  </si>
  <si>
    <t xml:space="preserve">Примици од дугорочног задуживања </t>
  </si>
  <si>
    <t>КОД</t>
  </si>
  <si>
    <t>ФУНКЦ.</t>
  </si>
  <si>
    <t>ФУНКЦИЈА</t>
  </si>
  <si>
    <t>О1</t>
  </si>
  <si>
    <t>О2</t>
  </si>
  <si>
    <t>О3</t>
  </si>
  <si>
    <t>О4</t>
  </si>
  <si>
    <t>О5</t>
  </si>
  <si>
    <t>Заштита животне средине</t>
  </si>
  <si>
    <t>О6</t>
  </si>
  <si>
    <t>О7</t>
  </si>
  <si>
    <t>О8</t>
  </si>
  <si>
    <t>О9</t>
  </si>
  <si>
    <t>Остало</t>
  </si>
  <si>
    <t>УКУПНО</t>
  </si>
  <si>
    <t>-</t>
  </si>
  <si>
    <t>.</t>
  </si>
  <si>
    <t>Примици за канцеларијске објекте</t>
  </si>
  <si>
    <t>Примици за моторна возила</t>
  </si>
  <si>
    <t>УКУПНА БУЏЕТСКА СРЕДСТВА  А+Б</t>
  </si>
  <si>
    <t>Расходи по основу камата за примљене зајмове у иностранству</t>
  </si>
  <si>
    <t>УКУПНИ ПРИХОДИ БУЏЕТА СА ПРИМИЦИМА</t>
  </si>
  <si>
    <t>УКУПНИ ПРИМИЦИ ОД ЗАДУЖИВАЊА</t>
  </si>
  <si>
    <t>Расходи по основу осталих доприноса (средства солидарности на терет послодавца)</t>
  </si>
  <si>
    <t>Расходи по основу камата на зајмове примљене од осталих нивоа власти</t>
  </si>
  <si>
    <t>2015</t>
  </si>
  <si>
    <t>Накнада за извађени материјал из водотока</t>
  </si>
  <si>
    <t>Капитални грантови од физичких лица у земљи</t>
  </si>
  <si>
    <t>Трансфери једин. локалне самоупр. за пројекте и активности у области борач.инв.заштите</t>
  </si>
  <si>
    <t>Издаци за набавку канцеларијске опреме</t>
  </si>
  <si>
    <t>Издаци за инвестиционо одржавање канцеларијске опреме</t>
  </si>
  <si>
    <t>Издаци за отплату главнице зајмова примљених од ентитета</t>
  </si>
  <si>
    <t>Концесиона накнада за коришћење природних и других добара од општег интереса</t>
  </si>
  <si>
    <t>Примици од зајмова узетих од осталих нивоа власти</t>
  </si>
  <si>
    <t>Трансфери Туристичкој организацији</t>
  </si>
  <si>
    <t>Неутрошена средства од издавања хартија од вриједности из 2012 године</t>
  </si>
  <si>
    <t>Туристичка организација</t>
  </si>
  <si>
    <t>Примици по основу разлике улазног и излазног пореза на додату вриједност</t>
  </si>
  <si>
    <t>Издаци по основу улазног пореза на додату вриједност који се плаћа добављачима</t>
  </si>
  <si>
    <t>БУЏЕТСКА РЕЗЕРВА</t>
  </si>
  <si>
    <t>Средства за опозив Начелника и ванредне изборе за Начелника општине</t>
  </si>
  <si>
    <t xml:space="preserve"> БУЏЕТ ОПШТИНЕ ШИПОВО ЗА 2015 ГОДИНУ - ОПШТИ ДИО</t>
  </si>
  <si>
    <t xml:space="preserve">БУЏЕТ ОПШТИНЕ ШИПОВО ЗА 2015 ГОДИНУ                                                   </t>
  </si>
  <si>
    <t xml:space="preserve"> БУЏЕТ ОПШТИНЕ ЗА</t>
  </si>
  <si>
    <t xml:space="preserve">БУЏЕТ ЗА </t>
  </si>
  <si>
    <t xml:space="preserve">   БУЏЕТ ЗА</t>
  </si>
  <si>
    <t xml:space="preserve"> БУЏЕТ ОПШТИНЕ ШИПОВО ЗА 2015 ГОДИНУ - БУЏЕТСКИ ПРИХОДИ И ПРИМИЦИ ЗА НЕФИНАНСИЈСКУ ИМОВИНУ</t>
  </si>
  <si>
    <t xml:space="preserve"> БУЏЕТ ЗА ОПШТИНУ ШИПОВО ЗА 2015. ГОДИНУ - БУЏЕТСКИ РАСХОДИ И ИЗДАЦИ ЗА НЕФИНАНСИЈСКУ ИМОВИНУ</t>
  </si>
  <si>
    <t xml:space="preserve"> БУЏЕТ ЗА</t>
  </si>
  <si>
    <t>БУЏЕТ ЗА</t>
  </si>
  <si>
    <t xml:space="preserve"> БУЏЕТ ОПШТИНЕ ШИПОВО ЗА 2015 ГОДИНУ ФУНКЦИОНАЛНА КЛАСИФИКАЦИЈА РАСХОДА И НЕТО ИЗДАТАКА ЗА НЕФИНАНСИЈСКУ ИМОВИНУ</t>
  </si>
  <si>
    <t xml:space="preserve"> БУЏЕТ ЗА </t>
  </si>
</sst>
</file>

<file path=xl/styles.xml><?xml version="1.0" encoding="utf-8"?>
<styleSheet xmlns="http://schemas.openxmlformats.org/spreadsheetml/2006/main">
  <numFmts count="38">
    <numFmt numFmtId="5" formatCode="&quot;KM&quot;#,##0;\-&quot;KM&quot;#,##0"/>
    <numFmt numFmtId="6" formatCode="&quot;KM&quot;#,##0;[Red]\-&quot;KM&quot;#,##0"/>
    <numFmt numFmtId="7" formatCode="&quot;KM&quot;#,##0.00;\-&quot;KM&quot;#,##0.00"/>
    <numFmt numFmtId="8" formatCode="&quot;KM&quot;#,##0.00;[Red]\-&quot;KM&quot;#,##0.00"/>
    <numFmt numFmtId="42" formatCode="_-&quot;KM&quot;* #,##0_-;\-&quot;KM&quot;* #,##0_-;_-&quot;KM&quot;* &quot;-&quot;_-;_-@_-"/>
    <numFmt numFmtId="41" formatCode="_-* #,##0_-;\-* #,##0_-;_-* &quot;-&quot;_-;_-@_-"/>
    <numFmt numFmtId="44" formatCode="_-&quot;KM&quot;* #,##0.00_-;\-&quot;KM&quot;* #,##0.00_-;_-&quot;KM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#,##0.0"/>
  </numFmts>
  <fonts count="64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9"/>
      <color indexed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color indexed="8"/>
      <name val="Arial"/>
      <family val="2"/>
    </font>
    <font>
      <sz val="9"/>
      <name val="Arial"/>
      <family val="0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rgb="FFFF0000"/>
      <name val="Calibri"/>
      <family val="2"/>
    </font>
    <font>
      <sz val="10"/>
      <color rgb="FFFF00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1" fillId="0" borderId="0" xfId="0" applyFont="1" applyBorder="1" applyAlignment="1">
      <alignment/>
    </xf>
    <xf numFmtId="3" fontId="0" fillId="0" borderId="12" xfId="0" applyNumberFormat="1" applyBorder="1" applyAlignment="1">
      <alignment/>
    </xf>
    <xf numFmtId="3" fontId="4" fillId="0" borderId="12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12" xfId="0" applyFont="1" applyBorder="1" applyAlignment="1">
      <alignment/>
    </xf>
    <xf numFmtId="3" fontId="6" fillId="0" borderId="12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0" fontId="7" fillId="0" borderId="12" xfId="0" applyFont="1" applyBorder="1" applyAlignment="1">
      <alignment/>
    </xf>
    <xf numFmtId="0" fontId="8" fillId="0" borderId="12" xfId="0" applyFont="1" applyBorder="1" applyAlignment="1">
      <alignment/>
    </xf>
    <xf numFmtId="3" fontId="9" fillId="0" borderId="12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0" fontId="10" fillId="0" borderId="0" xfId="0" applyFont="1" applyAlignment="1">
      <alignment/>
    </xf>
    <xf numFmtId="49" fontId="5" fillId="0" borderId="12" xfId="0" applyNumberFormat="1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5" xfId="0" applyFont="1" applyBorder="1" applyAlignment="1">
      <alignment/>
    </xf>
    <xf numFmtId="0" fontId="2" fillId="0" borderId="12" xfId="0" applyFont="1" applyBorder="1" applyAlignment="1">
      <alignment/>
    </xf>
    <xf numFmtId="3" fontId="12" fillId="0" borderId="12" xfId="0" applyNumberFormat="1" applyFont="1" applyBorder="1" applyAlignment="1">
      <alignment/>
    </xf>
    <xf numFmtId="3" fontId="11" fillId="0" borderId="12" xfId="0" applyNumberFormat="1" applyFont="1" applyBorder="1" applyAlignment="1">
      <alignment/>
    </xf>
    <xf numFmtId="3" fontId="13" fillId="0" borderId="12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49" fontId="3" fillId="0" borderId="12" xfId="0" applyNumberFormat="1" applyFont="1" applyBorder="1" applyAlignment="1">
      <alignment horizontal="right"/>
    </xf>
    <xf numFmtId="3" fontId="11" fillId="0" borderId="12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12" xfId="0" applyFont="1" applyBorder="1" applyAlignment="1">
      <alignment horizontal="center"/>
    </xf>
    <xf numFmtId="3" fontId="5" fillId="0" borderId="0" xfId="0" applyNumberFormat="1" applyFont="1" applyAlignment="1">
      <alignment/>
    </xf>
    <xf numFmtId="3" fontId="12" fillId="0" borderId="13" xfId="0" applyNumberFormat="1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3" fontId="14" fillId="0" borderId="12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3" fontId="9" fillId="0" borderId="0" xfId="0" applyNumberFormat="1" applyFont="1" applyBorder="1" applyAlignment="1">
      <alignment/>
    </xf>
    <xf numFmtId="49" fontId="2" fillId="0" borderId="11" xfId="0" applyNumberFormat="1" applyFont="1" applyBorder="1" applyAlignment="1">
      <alignment horizontal="center"/>
    </xf>
    <xf numFmtId="4" fontId="9" fillId="0" borderId="12" xfId="0" applyNumberFormat="1" applyFont="1" applyBorder="1" applyAlignment="1">
      <alignment horizontal="right" vertical="top" wrapText="1"/>
    </xf>
    <xf numFmtId="3" fontId="1" fillId="0" borderId="12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3" fontId="2" fillId="0" borderId="17" xfId="0" applyNumberFormat="1" applyFont="1" applyBorder="1" applyAlignment="1">
      <alignment/>
    </xf>
    <xf numFmtId="3" fontId="12" fillId="0" borderId="17" xfId="0" applyNumberFormat="1" applyFont="1" applyBorder="1" applyAlignment="1">
      <alignment/>
    </xf>
    <xf numFmtId="3" fontId="11" fillId="0" borderId="17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3" fontId="14" fillId="0" borderId="17" xfId="0" applyNumberFormat="1" applyFont="1" applyBorder="1" applyAlignment="1">
      <alignment horizontal="right" vertical="top" wrapText="1"/>
    </xf>
    <xf numFmtId="0" fontId="58" fillId="0" borderId="0" xfId="0" applyFont="1" applyAlignment="1">
      <alignment/>
    </xf>
    <xf numFmtId="0" fontId="59" fillId="0" borderId="13" xfId="0" applyFont="1" applyBorder="1" applyAlignment="1">
      <alignment horizontal="center"/>
    </xf>
    <xf numFmtId="0" fontId="59" fillId="0" borderId="15" xfId="0" applyFont="1" applyBorder="1" applyAlignment="1">
      <alignment horizontal="center"/>
    </xf>
    <xf numFmtId="0" fontId="60" fillId="0" borderId="15" xfId="0" applyFont="1" applyBorder="1" applyAlignment="1">
      <alignment/>
    </xf>
    <xf numFmtId="0" fontId="60" fillId="0" borderId="12" xfId="0" applyFont="1" applyBorder="1" applyAlignment="1">
      <alignment horizontal="center"/>
    </xf>
    <xf numFmtId="0" fontId="60" fillId="0" borderId="12" xfId="0" applyFont="1" applyBorder="1" applyAlignment="1">
      <alignment/>
    </xf>
    <xf numFmtId="0" fontId="59" fillId="0" borderId="12" xfId="0" applyFont="1" applyBorder="1" applyAlignment="1">
      <alignment/>
    </xf>
    <xf numFmtId="3" fontId="61" fillId="0" borderId="12" xfId="0" applyNumberFormat="1" applyFont="1" applyBorder="1" applyAlignment="1">
      <alignment/>
    </xf>
    <xf numFmtId="0" fontId="59" fillId="0" borderId="12" xfId="0" applyFont="1" applyBorder="1" applyAlignment="1">
      <alignment horizontal="left"/>
    </xf>
    <xf numFmtId="0" fontId="60" fillId="0" borderId="12" xfId="0" applyFont="1" applyBorder="1" applyAlignment="1">
      <alignment horizontal="right"/>
    </xf>
    <xf numFmtId="3" fontId="60" fillId="0" borderId="12" xfId="0" applyNumberFormat="1" applyFont="1" applyBorder="1" applyAlignment="1">
      <alignment/>
    </xf>
    <xf numFmtId="0" fontId="59" fillId="0" borderId="12" xfId="0" applyFont="1" applyFill="1" applyBorder="1" applyAlignment="1">
      <alignment/>
    </xf>
    <xf numFmtId="0" fontId="60" fillId="0" borderId="12" xfId="0" applyFont="1" applyFill="1" applyBorder="1" applyAlignment="1">
      <alignment/>
    </xf>
    <xf numFmtId="0" fontId="60" fillId="0" borderId="12" xfId="0" applyFont="1" applyBorder="1" applyAlignment="1">
      <alignment horizontal="left"/>
    </xf>
    <xf numFmtId="3" fontId="62" fillId="0" borderId="12" xfId="0" applyNumberFormat="1" applyFont="1" applyBorder="1" applyAlignment="1">
      <alignment/>
    </xf>
    <xf numFmtId="0" fontId="60" fillId="0" borderId="18" xfId="0" applyFont="1" applyBorder="1" applyAlignment="1">
      <alignment/>
    </xf>
    <xf numFmtId="0" fontId="59" fillId="0" borderId="19" xfId="0" applyFont="1" applyFill="1" applyBorder="1" applyAlignment="1">
      <alignment/>
    </xf>
    <xf numFmtId="0" fontId="59" fillId="0" borderId="0" xfId="0" applyFont="1" applyBorder="1" applyAlignment="1">
      <alignment/>
    </xf>
    <xf numFmtId="0" fontId="59" fillId="0" borderId="0" xfId="0" applyFont="1" applyFill="1" applyBorder="1" applyAlignment="1">
      <alignment/>
    </xf>
    <xf numFmtId="0" fontId="60" fillId="0" borderId="13" xfId="0" applyFont="1" applyBorder="1" applyAlignment="1">
      <alignment horizontal="center"/>
    </xf>
    <xf numFmtId="0" fontId="59" fillId="0" borderId="13" xfId="0" applyFont="1" applyFill="1" applyBorder="1" applyAlignment="1">
      <alignment horizontal="center"/>
    </xf>
    <xf numFmtId="0" fontId="38" fillId="0" borderId="13" xfId="0" applyFont="1" applyBorder="1" applyAlignment="1">
      <alignment horizontal="center"/>
    </xf>
    <xf numFmtId="0" fontId="60" fillId="0" borderId="15" xfId="0" applyFont="1" applyBorder="1" applyAlignment="1">
      <alignment horizontal="center"/>
    </xf>
    <xf numFmtId="0" fontId="59" fillId="0" borderId="15" xfId="0" applyFont="1" applyFill="1" applyBorder="1" applyAlignment="1">
      <alignment horizontal="center"/>
    </xf>
    <xf numFmtId="0" fontId="38" fillId="0" borderId="15" xfId="0" applyFont="1" applyBorder="1" applyAlignment="1">
      <alignment horizontal="center"/>
    </xf>
    <xf numFmtId="0" fontId="59" fillId="0" borderId="12" xfId="0" applyFont="1" applyFill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59" fillId="0" borderId="17" xfId="0" applyFont="1" applyBorder="1" applyAlignment="1">
      <alignment/>
    </xf>
    <xf numFmtId="0" fontId="60" fillId="0" borderId="20" xfId="0" applyFont="1" applyBorder="1" applyAlignment="1">
      <alignment/>
    </xf>
    <xf numFmtId="0" fontId="59" fillId="0" borderId="12" xfId="0" applyFont="1" applyFill="1" applyBorder="1" applyAlignment="1">
      <alignment horizontal="left"/>
    </xf>
    <xf numFmtId="0" fontId="39" fillId="0" borderId="0" xfId="0" applyFont="1" applyBorder="1" applyAlignment="1">
      <alignment/>
    </xf>
    <xf numFmtId="0" fontId="38" fillId="0" borderId="0" xfId="0" applyFont="1" applyBorder="1" applyAlignment="1">
      <alignment/>
    </xf>
    <xf numFmtId="0" fontId="59" fillId="0" borderId="15" xfId="0" applyFont="1" applyBorder="1" applyAlignment="1">
      <alignment/>
    </xf>
    <xf numFmtId="3" fontId="61" fillId="0" borderId="15" xfId="0" applyNumberFormat="1" applyFont="1" applyBorder="1" applyAlignment="1">
      <alignment/>
    </xf>
    <xf numFmtId="0" fontId="60" fillId="0" borderId="0" xfId="0" applyFont="1" applyBorder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3" fontId="61" fillId="0" borderId="17" xfId="0" applyNumberFormat="1" applyFont="1" applyBorder="1" applyAlignment="1">
      <alignment/>
    </xf>
    <xf numFmtId="3" fontId="60" fillId="0" borderId="17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49" fontId="2" fillId="0" borderId="12" xfId="0" applyNumberFormat="1" applyFont="1" applyBorder="1" applyAlignment="1">
      <alignment horizontal="right"/>
    </xf>
    <xf numFmtId="0" fontId="10" fillId="0" borderId="12" xfId="0" applyFont="1" applyBorder="1" applyAlignment="1">
      <alignment/>
    </xf>
    <xf numFmtId="3" fontId="59" fillId="0" borderId="12" xfId="0" applyNumberFormat="1" applyFont="1" applyBorder="1" applyAlignment="1">
      <alignment/>
    </xf>
    <xf numFmtId="0" fontId="11" fillId="0" borderId="0" xfId="0" applyFont="1" applyAlignment="1">
      <alignment/>
    </xf>
    <xf numFmtId="3" fontId="1" fillId="0" borderId="17" xfId="0" applyNumberFormat="1" applyFont="1" applyBorder="1" applyAlignment="1">
      <alignment/>
    </xf>
    <xf numFmtId="0" fontId="2" fillId="0" borderId="12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0" fillId="0" borderId="21" xfId="0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2" fillId="0" borderId="12" xfId="0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0" fontId="0" fillId="0" borderId="0" xfId="0" applyFont="1" applyAlignment="1">
      <alignment/>
    </xf>
    <xf numFmtId="0" fontId="11" fillId="0" borderId="12" xfId="0" applyFont="1" applyBorder="1" applyAlignment="1">
      <alignment/>
    </xf>
    <xf numFmtId="3" fontId="11" fillId="0" borderId="17" xfId="0" applyNumberFormat="1" applyFont="1" applyBorder="1" applyAlignment="1">
      <alignment/>
    </xf>
    <xf numFmtId="3" fontId="11" fillId="0" borderId="12" xfId="0" applyNumberFormat="1" applyFont="1" applyBorder="1" applyAlignment="1">
      <alignment/>
    </xf>
    <xf numFmtId="0" fontId="1" fillId="0" borderId="22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3" fontId="11" fillId="0" borderId="17" xfId="0" applyNumberFormat="1" applyFont="1" applyBorder="1" applyAlignment="1">
      <alignment/>
    </xf>
    <xf numFmtId="3" fontId="13" fillId="0" borderId="12" xfId="0" applyNumberFormat="1" applyFont="1" applyBorder="1" applyAlignment="1">
      <alignment horizontal="right" vertical="top" wrapText="1"/>
    </xf>
    <xf numFmtId="3" fontId="12" fillId="0" borderId="12" xfId="0" applyNumberFormat="1" applyFont="1" applyBorder="1" applyAlignment="1">
      <alignment horizontal="right" vertical="top" wrapText="1"/>
    </xf>
    <xf numFmtId="3" fontId="13" fillId="0" borderId="17" xfId="0" applyNumberFormat="1" applyFont="1" applyBorder="1" applyAlignment="1">
      <alignment horizontal="right" vertical="top" wrapText="1"/>
    </xf>
    <xf numFmtId="0" fontId="3" fillId="0" borderId="12" xfId="0" applyFont="1" applyBorder="1" applyAlignment="1">
      <alignment/>
    </xf>
    <xf numFmtId="3" fontId="3" fillId="0" borderId="17" xfId="0" applyNumberFormat="1" applyFont="1" applyBorder="1" applyAlignment="1">
      <alignment/>
    </xf>
    <xf numFmtId="0" fontId="59" fillId="0" borderId="12" xfId="0" applyFont="1" applyBorder="1" applyAlignment="1">
      <alignment horizontal="right"/>
    </xf>
    <xf numFmtId="0" fontId="60" fillId="0" borderId="12" xfId="0" applyFont="1" applyBorder="1" applyAlignment="1">
      <alignment horizontal="right"/>
    </xf>
    <xf numFmtId="0" fontId="60" fillId="0" borderId="12" xfId="0" applyFont="1" applyBorder="1" applyAlignment="1">
      <alignment/>
    </xf>
    <xf numFmtId="0" fontId="5" fillId="0" borderId="12" xfId="0" applyFont="1" applyBorder="1" applyAlignment="1">
      <alignment/>
    </xf>
    <xf numFmtId="3" fontId="9" fillId="0" borderId="12" xfId="0" applyNumberFormat="1" applyFont="1" applyBorder="1" applyAlignment="1">
      <alignment/>
    </xf>
    <xf numFmtId="0" fontId="0" fillId="0" borderId="12" xfId="0" applyFont="1" applyBorder="1" applyAlignment="1">
      <alignment/>
    </xf>
    <xf numFmtId="3" fontId="4" fillId="0" borderId="12" xfId="0" applyNumberFormat="1" applyFont="1" applyBorder="1" applyAlignment="1">
      <alignment/>
    </xf>
    <xf numFmtId="3" fontId="63" fillId="0" borderId="15" xfId="0" applyNumberFormat="1" applyFont="1" applyBorder="1" applyAlignment="1">
      <alignment/>
    </xf>
    <xf numFmtId="3" fontId="62" fillId="0" borderId="15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0" fontId="1" fillId="0" borderId="12" xfId="0" applyFont="1" applyBorder="1" applyAlignment="1">
      <alignment/>
    </xf>
    <xf numFmtId="3" fontId="14" fillId="0" borderId="12" xfId="0" applyNumberFormat="1" applyFont="1" applyBorder="1" applyAlignment="1">
      <alignment/>
    </xf>
    <xf numFmtId="3" fontId="4" fillId="0" borderId="12" xfId="0" applyNumberFormat="1" applyFont="1" applyBorder="1" applyAlignment="1">
      <alignment horizontal="right" vertical="top" wrapText="1"/>
    </xf>
    <xf numFmtId="0" fontId="15" fillId="0" borderId="10" xfId="0" applyFont="1" applyBorder="1" applyAlignment="1">
      <alignment horizontal="center"/>
    </xf>
    <xf numFmtId="0" fontId="1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11"/>
  <sheetViews>
    <sheetView workbookViewId="0" topLeftCell="A595">
      <selection activeCell="C3" sqref="C3"/>
    </sheetView>
  </sheetViews>
  <sheetFormatPr defaultColWidth="9.140625" defaultRowHeight="12.75"/>
  <cols>
    <col min="1" max="1" width="11.7109375" style="0" customWidth="1"/>
    <col min="2" max="2" width="81.421875" style="0" customWidth="1"/>
    <col min="3" max="3" width="18.57421875" style="0" customWidth="1"/>
  </cols>
  <sheetData>
    <row r="2" spans="1:3" ht="13.5" thickBot="1">
      <c r="A2" s="1" t="s">
        <v>500</v>
      </c>
      <c r="C2" s="1"/>
    </row>
    <row r="3" spans="1:4" ht="12.75">
      <c r="A3" s="2" t="s">
        <v>0</v>
      </c>
      <c r="B3" s="2" t="s">
        <v>1</v>
      </c>
      <c r="C3" s="13" t="s">
        <v>501</v>
      </c>
      <c r="D3" s="9"/>
    </row>
    <row r="4" spans="1:3" ht="12.75">
      <c r="A4" s="3"/>
      <c r="B4" s="3"/>
      <c r="C4" s="49" t="s">
        <v>483</v>
      </c>
    </row>
    <row r="5" spans="1:3" ht="12.75">
      <c r="A5" s="7">
        <v>1</v>
      </c>
      <c r="B5" s="7">
        <v>2</v>
      </c>
      <c r="C5" s="7">
        <v>4</v>
      </c>
    </row>
    <row r="6" spans="1:3" ht="15">
      <c r="A6" s="14">
        <v>710000</v>
      </c>
      <c r="B6" s="14" t="s">
        <v>2</v>
      </c>
      <c r="C6" s="57">
        <f>C7+C9+C13+C17+C19</f>
        <v>2945680</v>
      </c>
    </row>
    <row r="7" spans="1:3" ht="12.75">
      <c r="A7" s="8">
        <v>713000</v>
      </c>
      <c r="B7" s="8" t="s">
        <v>227</v>
      </c>
      <c r="C7" s="53">
        <f>C8</f>
        <v>217400</v>
      </c>
    </row>
    <row r="8" spans="1:3" ht="12.75">
      <c r="A8" s="24">
        <v>713100</v>
      </c>
      <c r="B8" s="24" t="s">
        <v>227</v>
      </c>
      <c r="C8" s="125">
        <v>217400</v>
      </c>
    </row>
    <row r="9" spans="1:3" ht="12.75">
      <c r="A9" s="8">
        <v>714000</v>
      </c>
      <c r="B9" s="8" t="s">
        <v>315</v>
      </c>
      <c r="C9" s="16">
        <f>C10+C11+C12</f>
        <v>28000</v>
      </c>
    </row>
    <row r="10" spans="1:3" ht="12.75">
      <c r="A10" s="24">
        <v>714100</v>
      </c>
      <c r="B10" s="24" t="s">
        <v>3</v>
      </c>
      <c r="C10" s="35">
        <v>28000</v>
      </c>
    </row>
    <row r="11" spans="1:3" ht="12.75">
      <c r="A11" s="24">
        <v>714200</v>
      </c>
      <c r="B11" s="24" t="s">
        <v>4</v>
      </c>
      <c r="C11" s="35">
        <v>0</v>
      </c>
    </row>
    <row r="12" spans="1:3" ht="12.75">
      <c r="A12" s="24">
        <v>714300</v>
      </c>
      <c r="B12" s="24" t="s">
        <v>5</v>
      </c>
      <c r="C12" s="35">
        <v>0</v>
      </c>
    </row>
    <row r="13" spans="1:3" ht="12.75">
      <c r="A13" s="8">
        <v>715000</v>
      </c>
      <c r="B13" s="8" t="s">
        <v>228</v>
      </c>
      <c r="C13" s="53">
        <f>C14+C15+C16</f>
        <v>280</v>
      </c>
    </row>
    <row r="14" spans="1:3" ht="12.75">
      <c r="A14" s="23">
        <v>715100</v>
      </c>
      <c r="B14" s="23" t="s">
        <v>158</v>
      </c>
      <c r="C14" s="31">
        <v>280</v>
      </c>
    </row>
    <row r="15" spans="1:3" ht="12.75">
      <c r="A15" s="23">
        <v>715200</v>
      </c>
      <c r="B15" s="23" t="s">
        <v>279</v>
      </c>
      <c r="C15" s="31">
        <v>0</v>
      </c>
    </row>
    <row r="16" spans="1:3" ht="12.75">
      <c r="A16" s="24">
        <v>715300</v>
      </c>
      <c r="B16" s="24" t="s">
        <v>229</v>
      </c>
      <c r="C16" s="35">
        <v>0</v>
      </c>
    </row>
    <row r="17" spans="1:3" ht="12.75">
      <c r="A17" s="8">
        <v>717000</v>
      </c>
      <c r="B17" s="8" t="s">
        <v>230</v>
      </c>
      <c r="C17" s="53">
        <f>C18</f>
        <v>2700000</v>
      </c>
    </row>
    <row r="18" spans="1:3" ht="12.75">
      <c r="A18" s="24">
        <v>717100</v>
      </c>
      <c r="B18" s="24" t="s">
        <v>230</v>
      </c>
      <c r="C18" s="35">
        <v>2700000</v>
      </c>
    </row>
    <row r="19" spans="1:3" ht="12.75">
      <c r="A19" s="8">
        <v>719000</v>
      </c>
      <c r="B19" s="8" t="s">
        <v>22</v>
      </c>
      <c r="C19" s="16">
        <f>C20</f>
        <v>0</v>
      </c>
    </row>
    <row r="20" spans="1:3" ht="12.75">
      <c r="A20" s="29">
        <v>719100</v>
      </c>
      <c r="B20" s="29" t="s">
        <v>22</v>
      </c>
      <c r="C20" s="33">
        <f>C21+C22</f>
        <v>0</v>
      </c>
    </row>
    <row r="21" spans="1:3" ht="12.75">
      <c r="A21" s="24">
        <v>719113</v>
      </c>
      <c r="B21" s="24" t="s">
        <v>231</v>
      </c>
      <c r="C21" s="35">
        <v>0</v>
      </c>
    </row>
    <row r="22" spans="1:3" ht="12.75">
      <c r="A22" s="24">
        <v>719119</v>
      </c>
      <c r="B22" s="24" t="s">
        <v>22</v>
      </c>
      <c r="C22" s="35">
        <v>0</v>
      </c>
    </row>
    <row r="23" spans="1:3" ht="15">
      <c r="A23" s="14">
        <v>720000</v>
      </c>
      <c r="B23" s="14" t="s">
        <v>265</v>
      </c>
      <c r="C23" s="101">
        <f>C24+C31+C58+C61</f>
        <v>1078607</v>
      </c>
    </row>
    <row r="24" spans="1:3" ht="12.75">
      <c r="A24" s="8">
        <v>721000</v>
      </c>
      <c r="B24" s="8" t="s">
        <v>232</v>
      </c>
      <c r="C24" s="54">
        <f>C25+C27</f>
        <v>5000</v>
      </c>
    </row>
    <row r="25" spans="1:3" ht="12.75">
      <c r="A25" s="29">
        <v>721200</v>
      </c>
      <c r="B25" s="29" t="s">
        <v>233</v>
      </c>
      <c r="C25" s="33">
        <f>SUBTOTAL(9,C26:C30)</f>
        <v>5000</v>
      </c>
    </row>
    <row r="26" spans="1:5" ht="12.75">
      <c r="A26" s="24">
        <v>721223</v>
      </c>
      <c r="B26" s="24" t="s">
        <v>6</v>
      </c>
      <c r="C26" s="35">
        <v>5000</v>
      </c>
      <c r="E26" t="s">
        <v>474</v>
      </c>
    </row>
    <row r="27" spans="1:5" ht="12.75">
      <c r="A27" s="29">
        <v>721300</v>
      </c>
      <c r="B27" s="29" t="s">
        <v>234</v>
      </c>
      <c r="C27" s="33">
        <f>C28+C29+C30</f>
        <v>0</v>
      </c>
      <c r="E27" t="s">
        <v>473</v>
      </c>
    </row>
    <row r="28" spans="1:3" ht="12.75">
      <c r="A28" s="24">
        <v>721300</v>
      </c>
      <c r="B28" s="24" t="s">
        <v>234</v>
      </c>
      <c r="C28" s="35">
        <v>0</v>
      </c>
    </row>
    <row r="29" spans="1:3" ht="12.75">
      <c r="A29" s="24">
        <v>721311</v>
      </c>
      <c r="B29" s="24" t="s">
        <v>235</v>
      </c>
      <c r="C29" s="35">
        <v>0</v>
      </c>
    </row>
    <row r="30" spans="1:3" ht="12.75">
      <c r="A30" s="24">
        <v>721312</v>
      </c>
      <c r="B30" s="24" t="s">
        <v>236</v>
      </c>
      <c r="C30" s="35">
        <v>0</v>
      </c>
    </row>
    <row r="31" spans="1:3" ht="12.75">
      <c r="A31" s="8">
        <v>722000</v>
      </c>
      <c r="B31" s="8" t="s">
        <v>243</v>
      </c>
      <c r="C31" s="53">
        <f>C32+C34+C35+C52</f>
        <v>1065607</v>
      </c>
    </row>
    <row r="32" spans="1:3" ht="12.75">
      <c r="A32" s="29">
        <v>722100</v>
      </c>
      <c r="B32" s="29" t="s">
        <v>237</v>
      </c>
      <c r="C32" s="33">
        <f>C33</f>
        <v>38000</v>
      </c>
    </row>
    <row r="33" spans="1:3" ht="12.75">
      <c r="A33" s="24">
        <v>722121</v>
      </c>
      <c r="B33" s="24" t="s">
        <v>7</v>
      </c>
      <c r="C33" s="35">
        <v>38000</v>
      </c>
    </row>
    <row r="34" spans="1:3" ht="12.75">
      <c r="A34" s="29">
        <v>722300</v>
      </c>
      <c r="B34" s="29" t="s">
        <v>238</v>
      </c>
      <c r="C34" s="33">
        <v>100000</v>
      </c>
    </row>
    <row r="35" spans="1:3" ht="12.75">
      <c r="A35" s="29">
        <v>722400</v>
      </c>
      <c r="B35" s="29" t="s">
        <v>239</v>
      </c>
      <c r="C35" s="53">
        <f>SUBTOTAL(9,C36:C51)</f>
        <v>870807</v>
      </c>
    </row>
    <row r="36" spans="1:3" ht="12.75">
      <c r="A36" s="24">
        <v>722411</v>
      </c>
      <c r="B36" s="24" t="s">
        <v>257</v>
      </c>
      <c r="C36" s="35">
        <v>0</v>
      </c>
    </row>
    <row r="37" spans="1:3" ht="12.75">
      <c r="A37" s="24">
        <v>722412</v>
      </c>
      <c r="B37" s="24" t="s">
        <v>258</v>
      </c>
      <c r="C37" s="35">
        <v>9000</v>
      </c>
    </row>
    <row r="38" spans="1:3" ht="12.75">
      <c r="A38" s="24">
        <v>722421</v>
      </c>
      <c r="B38" s="24" t="s">
        <v>24</v>
      </c>
      <c r="C38" s="35">
        <v>0</v>
      </c>
    </row>
    <row r="39" spans="1:3" ht="12.75">
      <c r="A39" s="24">
        <v>722424</v>
      </c>
      <c r="B39" s="24" t="s">
        <v>124</v>
      </c>
      <c r="C39" s="35">
        <v>63000</v>
      </c>
    </row>
    <row r="40" spans="1:3" ht="12.75">
      <c r="A40" s="24">
        <v>722425</v>
      </c>
      <c r="B40" s="24" t="s">
        <v>259</v>
      </c>
      <c r="C40" s="35">
        <v>500</v>
      </c>
    </row>
    <row r="41" spans="1:3" ht="12.75">
      <c r="A41" s="24">
        <v>722426</v>
      </c>
      <c r="B41" s="24" t="s">
        <v>8</v>
      </c>
      <c r="C41" s="35">
        <v>0</v>
      </c>
    </row>
    <row r="42" spans="1:3" ht="12.75">
      <c r="A42" s="24">
        <v>722434</v>
      </c>
      <c r="B42" s="24" t="s">
        <v>240</v>
      </c>
      <c r="C42" s="35">
        <v>0</v>
      </c>
    </row>
    <row r="43" spans="1:3" ht="12.75">
      <c r="A43" s="24">
        <v>722435</v>
      </c>
      <c r="B43" s="24" t="s">
        <v>260</v>
      </c>
      <c r="C43" s="35">
        <v>726107</v>
      </c>
    </row>
    <row r="44" spans="1:3" ht="12.75">
      <c r="A44" s="24">
        <v>722437</v>
      </c>
      <c r="B44" s="24" t="s">
        <v>286</v>
      </c>
      <c r="C44" s="35">
        <v>7500</v>
      </c>
    </row>
    <row r="45" spans="1:3" ht="12.75">
      <c r="A45" s="24">
        <v>722440</v>
      </c>
      <c r="B45" s="24" t="s">
        <v>241</v>
      </c>
      <c r="C45" s="35">
        <v>27000</v>
      </c>
    </row>
    <row r="46" spans="1:3" ht="12.75">
      <c r="A46" s="24">
        <v>722461</v>
      </c>
      <c r="B46" s="24" t="s">
        <v>261</v>
      </c>
      <c r="C46" s="35">
        <v>10000</v>
      </c>
    </row>
    <row r="47" spans="1:3" ht="12.75">
      <c r="A47" s="24">
        <v>722463</v>
      </c>
      <c r="B47" s="24" t="s">
        <v>484</v>
      </c>
      <c r="C47" s="35">
        <v>0</v>
      </c>
    </row>
    <row r="48" spans="1:3" ht="12.75">
      <c r="A48" s="24">
        <v>722464</v>
      </c>
      <c r="B48" s="24" t="s">
        <v>287</v>
      </c>
      <c r="C48" s="35">
        <v>700</v>
      </c>
    </row>
    <row r="49" spans="1:3" ht="12.75">
      <c r="A49" s="24">
        <v>722467</v>
      </c>
      <c r="B49" s="24" t="s">
        <v>9</v>
      </c>
      <c r="C49" s="35">
        <v>20000</v>
      </c>
    </row>
    <row r="50" spans="1:3" ht="12.75">
      <c r="A50" s="24">
        <v>722469</v>
      </c>
      <c r="B50" s="24" t="s">
        <v>281</v>
      </c>
      <c r="C50" s="35">
        <v>600</v>
      </c>
    </row>
    <row r="51" spans="1:3" ht="12.75">
      <c r="A51" s="24">
        <v>722491</v>
      </c>
      <c r="B51" s="24" t="s">
        <v>490</v>
      </c>
      <c r="C51" s="35">
        <v>6400</v>
      </c>
    </row>
    <row r="52" spans="1:3" ht="12.75">
      <c r="A52" s="29">
        <v>722500</v>
      </c>
      <c r="B52" s="29" t="s">
        <v>254</v>
      </c>
      <c r="C52" s="33">
        <f>SUBTOTAL(9,C53:C57)</f>
        <v>56800</v>
      </c>
    </row>
    <row r="53" spans="1:3" ht="12.75">
      <c r="A53" s="24">
        <v>722521</v>
      </c>
      <c r="B53" s="24" t="s">
        <v>262</v>
      </c>
      <c r="C53" s="35">
        <v>5000</v>
      </c>
    </row>
    <row r="54" spans="1:3" ht="12.75">
      <c r="A54" s="24">
        <v>722591</v>
      </c>
      <c r="B54" s="24" t="s">
        <v>255</v>
      </c>
      <c r="C54" s="35">
        <v>17000</v>
      </c>
    </row>
    <row r="55" spans="1:3" ht="12.75">
      <c r="A55" s="24">
        <v>722591</v>
      </c>
      <c r="B55" s="24" t="s">
        <v>256</v>
      </c>
      <c r="C55" s="35">
        <v>28000</v>
      </c>
    </row>
    <row r="56" spans="1:3" ht="12.75">
      <c r="A56" s="24">
        <v>722591</v>
      </c>
      <c r="B56" s="24" t="s">
        <v>263</v>
      </c>
      <c r="C56" s="35">
        <v>6000</v>
      </c>
    </row>
    <row r="57" spans="1:3" ht="12.75">
      <c r="A57" s="24">
        <v>722591</v>
      </c>
      <c r="B57" s="24" t="s">
        <v>264</v>
      </c>
      <c r="C57" s="35">
        <v>800</v>
      </c>
    </row>
    <row r="58" spans="1:3" ht="12.75">
      <c r="A58" s="8">
        <v>723000</v>
      </c>
      <c r="B58" s="8" t="s">
        <v>242</v>
      </c>
      <c r="C58" s="16">
        <f>C59</f>
        <v>0</v>
      </c>
    </row>
    <row r="59" spans="1:3" ht="12.75">
      <c r="A59" s="29">
        <v>723100</v>
      </c>
      <c r="B59" s="29" t="s">
        <v>242</v>
      </c>
      <c r="C59" s="33">
        <f>C60</f>
        <v>0</v>
      </c>
    </row>
    <row r="60" spans="1:3" ht="12.75">
      <c r="A60" s="24">
        <v>723121</v>
      </c>
      <c r="B60" s="24" t="s">
        <v>244</v>
      </c>
      <c r="C60" s="35">
        <v>0</v>
      </c>
    </row>
    <row r="61" spans="1:3" ht="12.75">
      <c r="A61" s="8">
        <v>729000</v>
      </c>
      <c r="B61" s="8" t="s">
        <v>245</v>
      </c>
      <c r="C61" s="16">
        <f>C62</f>
        <v>8000</v>
      </c>
    </row>
    <row r="62" spans="1:3" ht="12.75">
      <c r="A62" s="29">
        <v>729100</v>
      </c>
      <c r="B62" s="29" t="s">
        <v>245</v>
      </c>
      <c r="C62" s="33">
        <f>C63</f>
        <v>8000</v>
      </c>
    </row>
    <row r="63" spans="1:3" ht="12.75">
      <c r="A63" s="24">
        <v>729124</v>
      </c>
      <c r="B63" s="24" t="s">
        <v>23</v>
      </c>
      <c r="C63" s="35">
        <v>8000</v>
      </c>
    </row>
    <row r="64" spans="1:3" ht="15">
      <c r="A64" s="22">
        <v>730000</v>
      </c>
      <c r="B64" s="14" t="s">
        <v>266</v>
      </c>
      <c r="C64" s="20">
        <f>C65</f>
        <v>50000</v>
      </c>
    </row>
    <row r="65" spans="1:3" ht="12.75">
      <c r="A65" s="8">
        <v>731000</v>
      </c>
      <c r="B65" s="8" t="s">
        <v>70</v>
      </c>
      <c r="C65" s="16">
        <f>C66+C68</f>
        <v>50000</v>
      </c>
    </row>
    <row r="66" spans="1:3" ht="12.75">
      <c r="A66" s="29">
        <v>731100</v>
      </c>
      <c r="B66" s="29" t="s">
        <v>272</v>
      </c>
      <c r="C66" s="16">
        <f>C67</f>
        <v>0</v>
      </c>
    </row>
    <row r="67" spans="1:3" ht="12.75">
      <c r="A67" s="23">
        <v>731121</v>
      </c>
      <c r="B67" s="23" t="s">
        <v>273</v>
      </c>
      <c r="C67" s="31">
        <v>0</v>
      </c>
    </row>
    <row r="68" spans="1:3" ht="12.75">
      <c r="A68" s="29">
        <v>731200</v>
      </c>
      <c r="B68" s="29" t="s">
        <v>246</v>
      </c>
      <c r="C68" s="53">
        <f>C69+C70+C71</f>
        <v>50000</v>
      </c>
    </row>
    <row r="69" spans="1:3" ht="12.75">
      <c r="A69" s="23">
        <v>731211</v>
      </c>
      <c r="B69" s="23" t="s">
        <v>288</v>
      </c>
      <c r="C69" s="31"/>
    </row>
    <row r="70" spans="1:3" ht="12.75">
      <c r="A70" s="24">
        <v>731221</v>
      </c>
      <c r="B70" s="24" t="s">
        <v>252</v>
      </c>
      <c r="C70" s="35">
        <v>50000</v>
      </c>
    </row>
    <row r="71" spans="1:3" ht="12.75">
      <c r="A71" s="24">
        <v>731222</v>
      </c>
      <c r="B71" s="24" t="s">
        <v>485</v>
      </c>
      <c r="C71" s="124">
        <v>0</v>
      </c>
    </row>
    <row r="72" spans="1:3" ht="15">
      <c r="A72" s="14">
        <v>780000</v>
      </c>
      <c r="B72" s="14" t="s">
        <v>155</v>
      </c>
      <c r="C72" s="106">
        <f>C73</f>
        <v>264845</v>
      </c>
    </row>
    <row r="73" spans="1:3" ht="12.75">
      <c r="A73" s="8">
        <v>781000</v>
      </c>
      <c r="B73" s="8" t="s">
        <v>156</v>
      </c>
      <c r="C73" s="53">
        <f>C74</f>
        <v>264845</v>
      </c>
    </row>
    <row r="74" spans="1:3" ht="12.75">
      <c r="A74" s="29">
        <v>781300</v>
      </c>
      <c r="B74" s="29" t="s">
        <v>381</v>
      </c>
      <c r="C74" s="53">
        <f>C75+C76+C77+C78+C79+C80</f>
        <v>264845</v>
      </c>
    </row>
    <row r="75" spans="1:3" ht="12.75">
      <c r="A75" s="23">
        <v>781311</v>
      </c>
      <c r="B75" s="23" t="s">
        <v>157</v>
      </c>
      <c r="C75" s="31">
        <v>21975</v>
      </c>
    </row>
    <row r="76" spans="1:3" ht="12.75">
      <c r="A76" s="23">
        <v>781312</v>
      </c>
      <c r="B76" s="23" t="s">
        <v>282</v>
      </c>
      <c r="C76" s="31">
        <v>0</v>
      </c>
    </row>
    <row r="77" spans="1:3" ht="12.75">
      <c r="A77" s="23">
        <v>781313</v>
      </c>
      <c r="B77" s="23" t="s">
        <v>283</v>
      </c>
      <c r="C77" s="31">
        <v>0</v>
      </c>
    </row>
    <row r="78" spans="1:3" ht="12.75">
      <c r="A78" s="23">
        <v>781316</v>
      </c>
      <c r="B78" s="23" t="s">
        <v>284</v>
      </c>
      <c r="C78" s="31">
        <v>242870</v>
      </c>
    </row>
    <row r="79" spans="1:3" ht="12.75">
      <c r="A79" s="23">
        <v>781317</v>
      </c>
      <c r="B79" s="23" t="s">
        <v>486</v>
      </c>
      <c r="C79" s="31">
        <v>0</v>
      </c>
    </row>
    <row r="80" spans="1:3" ht="12.75">
      <c r="A80" s="23">
        <v>781319</v>
      </c>
      <c r="B80" s="23" t="s">
        <v>289</v>
      </c>
      <c r="C80" s="31"/>
    </row>
    <row r="81" spans="1:3" ht="15">
      <c r="A81" s="22">
        <v>810000</v>
      </c>
      <c r="B81" s="14" t="s">
        <v>267</v>
      </c>
      <c r="C81" s="53">
        <f>C82+C87+C90</f>
        <v>672206</v>
      </c>
    </row>
    <row r="82" spans="1:3" ht="12.75">
      <c r="A82" s="8">
        <v>811000</v>
      </c>
      <c r="B82" s="8" t="s">
        <v>247</v>
      </c>
      <c r="C82" s="53">
        <f>C83+C85</f>
        <v>572206</v>
      </c>
    </row>
    <row r="83" spans="1:3" ht="12.75">
      <c r="A83" s="113">
        <v>811100</v>
      </c>
      <c r="B83" s="113" t="s">
        <v>248</v>
      </c>
      <c r="C83" s="33">
        <f>C84</f>
        <v>572206</v>
      </c>
    </row>
    <row r="84" spans="1:3" ht="12.75">
      <c r="A84" s="23">
        <v>811121</v>
      </c>
      <c r="B84" s="23" t="s">
        <v>475</v>
      </c>
      <c r="C84" s="31">
        <v>572206</v>
      </c>
    </row>
    <row r="85" spans="1:3" ht="12.75">
      <c r="A85" s="113">
        <v>811200</v>
      </c>
      <c r="B85" s="113" t="s">
        <v>386</v>
      </c>
      <c r="C85" s="115">
        <f>C86</f>
        <v>0</v>
      </c>
    </row>
    <row r="86" spans="1:3" ht="12.75">
      <c r="A86" s="117">
        <v>811211</v>
      </c>
      <c r="B86" s="117" t="s">
        <v>476</v>
      </c>
      <c r="C86" s="118"/>
    </row>
    <row r="87" spans="1:3" ht="12.75">
      <c r="A87" s="8">
        <v>813000</v>
      </c>
      <c r="B87" s="8" t="s">
        <v>249</v>
      </c>
      <c r="C87" s="53">
        <f>C88</f>
        <v>0</v>
      </c>
    </row>
    <row r="88" spans="1:3" ht="12.75">
      <c r="A88" s="29">
        <v>813100</v>
      </c>
      <c r="B88" s="29" t="s">
        <v>250</v>
      </c>
      <c r="C88" s="33">
        <f>C89</f>
        <v>0</v>
      </c>
    </row>
    <row r="89" spans="1:3" ht="12.75">
      <c r="A89" s="24">
        <v>813111</v>
      </c>
      <c r="B89" s="23" t="s">
        <v>251</v>
      </c>
      <c r="C89" s="35">
        <v>0</v>
      </c>
    </row>
    <row r="90" spans="1:3" ht="12.75">
      <c r="A90" s="128">
        <v>817000</v>
      </c>
      <c r="B90" s="128" t="s">
        <v>335</v>
      </c>
      <c r="C90" s="129">
        <f>C91</f>
        <v>100000</v>
      </c>
    </row>
    <row r="91" spans="1:3" ht="12.75">
      <c r="A91" s="113">
        <v>817100</v>
      </c>
      <c r="B91" s="113" t="s">
        <v>335</v>
      </c>
      <c r="C91" s="115">
        <f>C92</f>
        <v>100000</v>
      </c>
    </row>
    <row r="92" spans="1:3" ht="12.75">
      <c r="A92" s="117">
        <v>817111</v>
      </c>
      <c r="B92" s="117" t="s">
        <v>495</v>
      </c>
      <c r="C92" s="118">
        <v>100000</v>
      </c>
    </row>
    <row r="93" spans="1:3" ht="15">
      <c r="A93" s="39" t="s">
        <v>121</v>
      </c>
      <c r="B93" s="14" t="s">
        <v>479</v>
      </c>
      <c r="C93" s="106">
        <f>C6+C23+C64+C72+C81</f>
        <v>5011338</v>
      </c>
    </row>
    <row r="94" spans="1:5" ht="15">
      <c r="A94" s="39">
        <v>910000</v>
      </c>
      <c r="B94" s="14" t="s">
        <v>454</v>
      </c>
      <c r="C94" s="106">
        <f>C95</f>
        <v>0</v>
      </c>
      <c r="E94" s="116"/>
    </row>
    <row r="95" spans="1:3" ht="12.75">
      <c r="A95" s="7">
        <v>911000</v>
      </c>
      <c r="B95" s="4" t="s">
        <v>347</v>
      </c>
      <c r="C95" s="106">
        <f>C96</f>
        <v>0</v>
      </c>
    </row>
    <row r="96" spans="1:3" ht="12.75">
      <c r="A96" s="107">
        <v>911400</v>
      </c>
      <c r="B96" s="29" t="s">
        <v>420</v>
      </c>
      <c r="C96" s="53">
        <f>C97</f>
        <v>0</v>
      </c>
    </row>
    <row r="97" spans="1:3" ht="12.75">
      <c r="A97" s="108">
        <v>911418</v>
      </c>
      <c r="B97" s="23" t="s">
        <v>455</v>
      </c>
      <c r="C97" s="55"/>
    </row>
    <row r="98" spans="1:3" ht="15">
      <c r="A98" s="22">
        <v>920000</v>
      </c>
      <c r="B98" s="14" t="s">
        <v>268</v>
      </c>
      <c r="C98" s="53">
        <f>C99</f>
        <v>0</v>
      </c>
    </row>
    <row r="99" spans="1:3" ht="12.75">
      <c r="A99" s="8">
        <v>921000</v>
      </c>
      <c r="B99" s="8" t="s">
        <v>253</v>
      </c>
      <c r="C99" s="53">
        <f>C100+C103+C107</f>
        <v>0</v>
      </c>
    </row>
    <row r="100" spans="1:3" ht="12.75">
      <c r="A100" s="29">
        <v>921100</v>
      </c>
      <c r="B100" s="29" t="s">
        <v>285</v>
      </c>
      <c r="C100" s="53">
        <f>C101</f>
        <v>0</v>
      </c>
    </row>
    <row r="101" spans="1:3" ht="12.75">
      <c r="A101" s="23">
        <v>921111</v>
      </c>
      <c r="B101" s="23" t="s">
        <v>285</v>
      </c>
      <c r="C101" s="31"/>
    </row>
    <row r="102" spans="1:3" ht="12.75">
      <c r="A102" s="29" t="s">
        <v>290</v>
      </c>
      <c r="B102" s="29" t="s">
        <v>493</v>
      </c>
      <c r="C102" s="126">
        <v>0</v>
      </c>
    </row>
    <row r="103" spans="1:3" ht="12.75">
      <c r="A103" s="29">
        <v>921200</v>
      </c>
      <c r="B103" s="29" t="s">
        <v>443</v>
      </c>
      <c r="C103" s="53">
        <f>C104+C105+C106</f>
        <v>0</v>
      </c>
    </row>
    <row r="104" spans="1:3" ht="12.75">
      <c r="A104" s="117">
        <v>921238</v>
      </c>
      <c r="B104" s="117" t="s">
        <v>491</v>
      </c>
      <c r="C104" s="118">
        <v>0</v>
      </c>
    </row>
    <row r="105" spans="1:3" ht="12.75">
      <c r="A105" s="23">
        <v>921241</v>
      </c>
      <c r="B105" s="23" t="s">
        <v>291</v>
      </c>
      <c r="C105" s="31"/>
    </row>
    <row r="106" spans="1:3" ht="15">
      <c r="A106" s="23">
        <v>921293</v>
      </c>
      <c r="B106" s="23" t="s">
        <v>292</v>
      </c>
      <c r="C106" s="50"/>
    </row>
    <row r="107" spans="1:3" ht="12.75">
      <c r="A107" s="29">
        <v>921300</v>
      </c>
      <c r="B107" s="29" t="s">
        <v>293</v>
      </c>
      <c r="C107" s="53">
        <f>C108</f>
        <v>0</v>
      </c>
    </row>
    <row r="108" spans="1:3" ht="12.75">
      <c r="A108" s="23">
        <v>921311</v>
      </c>
      <c r="B108" s="23" t="s">
        <v>293</v>
      </c>
      <c r="C108" s="31"/>
    </row>
    <row r="109" spans="1:3" ht="15">
      <c r="A109" s="39" t="s">
        <v>122</v>
      </c>
      <c r="B109" s="14" t="s">
        <v>480</v>
      </c>
      <c r="C109" s="53">
        <f>C94+C98</f>
        <v>0</v>
      </c>
    </row>
    <row r="110" spans="1:3" ht="15">
      <c r="A110" s="39" t="s">
        <v>123</v>
      </c>
      <c r="B110" s="14" t="s">
        <v>477</v>
      </c>
      <c r="C110" s="20">
        <f>C93+C102+C109</f>
        <v>5011338</v>
      </c>
    </row>
    <row r="111" spans="1:3" ht="15">
      <c r="A111" s="5"/>
      <c r="B111" s="4"/>
      <c r="C111" s="50"/>
    </row>
    <row r="112" spans="1:3" ht="15.75">
      <c r="A112" s="5"/>
      <c r="B112" s="17" t="s">
        <v>67</v>
      </c>
      <c r="C112" s="50"/>
    </row>
    <row r="113" spans="1:3" ht="15.75">
      <c r="A113" s="5"/>
      <c r="B113" s="17" t="s">
        <v>118</v>
      </c>
      <c r="C113" s="50"/>
    </row>
    <row r="114" spans="1:3" ht="18">
      <c r="A114" s="5"/>
      <c r="B114" s="18"/>
      <c r="C114" s="50"/>
    </row>
    <row r="115" spans="1:3" ht="15">
      <c r="A115" s="14">
        <v>1</v>
      </c>
      <c r="B115" s="14" t="s">
        <v>10</v>
      </c>
      <c r="C115" s="20">
        <f>C116</f>
        <v>211161</v>
      </c>
    </row>
    <row r="116" spans="1:3" ht="12.75">
      <c r="A116" s="8">
        <v>412000</v>
      </c>
      <c r="B116" s="8" t="s">
        <v>162</v>
      </c>
      <c r="C116" s="15">
        <f>C117</f>
        <v>211161</v>
      </c>
    </row>
    <row r="117" spans="1:3" ht="12.75">
      <c r="A117" s="29">
        <v>412900</v>
      </c>
      <c r="B117" s="29" t="s">
        <v>60</v>
      </c>
      <c r="C117" s="30">
        <f>SUBTOTAL(9,C118:C123)</f>
        <v>211161</v>
      </c>
    </row>
    <row r="118" spans="1:3" ht="12.75">
      <c r="A118" s="23">
        <v>412934</v>
      </c>
      <c r="B118" s="23" t="s">
        <v>174</v>
      </c>
      <c r="C118" s="125">
        <v>7829</v>
      </c>
    </row>
    <row r="119" spans="1:3" ht="12.75">
      <c r="A119" s="23">
        <v>412934</v>
      </c>
      <c r="B119" s="23" t="s">
        <v>498</v>
      </c>
      <c r="C119" s="125">
        <v>50000</v>
      </c>
    </row>
    <row r="120" spans="1:3" ht="12.75">
      <c r="A120" s="23">
        <v>412935</v>
      </c>
      <c r="B120" s="23" t="s">
        <v>175</v>
      </c>
      <c r="C120" s="125">
        <v>145992</v>
      </c>
    </row>
    <row r="121" spans="1:3" ht="12.75">
      <c r="A121" s="23">
        <v>412941</v>
      </c>
      <c r="B121" s="23" t="s">
        <v>173</v>
      </c>
      <c r="C121" s="31">
        <v>6000</v>
      </c>
    </row>
    <row r="122" spans="1:3" ht="12.75">
      <c r="A122" s="23">
        <v>412979</v>
      </c>
      <c r="B122" s="23" t="s">
        <v>481</v>
      </c>
      <c r="C122" s="31">
        <v>1340</v>
      </c>
    </row>
    <row r="123" spans="1:3" ht="12.75">
      <c r="A123" s="23">
        <v>412999</v>
      </c>
      <c r="B123" s="23" t="s">
        <v>60</v>
      </c>
      <c r="C123" s="31">
        <v>0</v>
      </c>
    </row>
    <row r="124" spans="1:3" ht="15">
      <c r="A124" s="5"/>
      <c r="B124" s="6"/>
      <c r="C124" s="50"/>
    </row>
    <row r="125" spans="1:3" ht="15">
      <c r="A125" s="14">
        <v>2</v>
      </c>
      <c r="B125" s="14" t="s">
        <v>11</v>
      </c>
      <c r="C125" s="56">
        <f>C126+C134</f>
        <v>30000</v>
      </c>
    </row>
    <row r="126" spans="1:3" ht="12.75">
      <c r="A126" s="8">
        <v>412000</v>
      </c>
      <c r="B126" s="8" t="s">
        <v>162</v>
      </c>
      <c r="C126" s="15">
        <f>C127</f>
        <v>30000</v>
      </c>
    </row>
    <row r="127" spans="1:3" ht="12.75">
      <c r="A127" s="29">
        <v>412900</v>
      </c>
      <c r="B127" s="29" t="s">
        <v>47</v>
      </c>
      <c r="C127" s="54">
        <f>SUBTOTAL(9,C128:C131)</f>
        <v>30000</v>
      </c>
    </row>
    <row r="128" spans="1:3" ht="12.75">
      <c r="A128" s="23">
        <v>412941</v>
      </c>
      <c r="B128" s="23" t="s">
        <v>56</v>
      </c>
      <c r="C128" s="31">
        <v>9000</v>
      </c>
    </row>
    <row r="129" spans="1:3" ht="12.75">
      <c r="A129" s="23">
        <v>412943</v>
      </c>
      <c r="B129" s="23" t="s">
        <v>52</v>
      </c>
      <c r="C129" s="31">
        <v>20000</v>
      </c>
    </row>
    <row r="130" spans="1:3" ht="12.75">
      <c r="A130" s="23">
        <v>412944</v>
      </c>
      <c r="B130" s="23" t="s">
        <v>176</v>
      </c>
      <c r="C130" s="31">
        <v>1000</v>
      </c>
    </row>
    <row r="131" spans="1:3" ht="12.75">
      <c r="A131" s="23">
        <v>412949</v>
      </c>
      <c r="B131" s="23" t="s">
        <v>177</v>
      </c>
      <c r="C131" s="31">
        <v>0</v>
      </c>
    </row>
    <row r="132" spans="1:3" ht="12.75">
      <c r="A132" s="8">
        <v>621000</v>
      </c>
      <c r="B132" s="8" t="s">
        <v>180</v>
      </c>
      <c r="C132" s="16">
        <f>C133</f>
        <v>0</v>
      </c>
    </row>
    <row r="133" spans="1:3" ht="12.75">
      <c r="A133" s="29">
        <v>621900</v>
      </c>
      <c r="B133" s="29" t="s">
        <v>434</v>
      </c>
      <c r="C133" s="33">
        <f>C134</f>
        <v>0</v>
      </c>
    </row>
    <row r="134" spans="1:3" ht="12.75">
      <c r="A134" s="23">
        <v>621921</v>
      </c>
      <c r="B134" s="23" t="s">
        <v>208</v>
      </c>
      <c r="C134" s="31">
        <v>0</v>
      </c>
    </row>
    <row r="135" spans="1:3" ht="12.75">
      <c r="A135" s="5"/>
      <c r="B135" s="6"/>
      <c r="C135" s="10"/>
    </row>
    <row r="136" spans="1:3" ht="16.5" customHeight="1">
      <c r="A136" s="14">
        <v>3</v>
      </c>
      <c r="B136" s="14" t="s">
        <v>274</v>
      </c>
      <c r="C136" s="20">
        <f>C137</f>
        <v>80486</v>
      </c>
    </row>
    <row r="137" spans="1:3" ht="12.75">
      <c r="A137" s="29"/>
      <c r="B137" s="29" t="s">
        <v>275</v>
      </c>
      <c r="C137" s="30">
        <v>80486</v>
      </c>
    </row>
    <row r="138" spans="1:3" ht="15">
      <c r="A138" s="5"/>
      <c r="B138" s="8"/>
      <c r="C138" s="50"/>
    </row>
    <row r="139" spans="1:3" ht="15">
      <c r="A139" s="14">
        <v>4</v>
      </c>
      <c r="B139" s="14" t="s">
        <v>66</v>
      </c>
      <c r="C139" s="56">
        <f>C140+C145+C154+C156+C160</f>
        <v>1268270</v>
      </c>
    </row>
    <row r="140" spans="1:3" ht="12.75">
      <c r="A140" s="8">
        <v>411000</v>
      </c>
      <c r="B140" s="8" t="s">
        <v>159</v>
      </c>
      <c r="C140" s="54">
        <f>C141+C144</f>
        <v>1122570</v>
      </c>
    </row>
    <row r="141" spans="1:3" ht="12.75">
      <c r="A141" s="29">
        <v>411100</v>
      </c>
      <c r="B141" s="29" t="s">
        <v>160</v>
      </c>
      <c r="C141" s="54">
        <f>C142+C143</f>
        <v>891000</v>
      </c>
    </row>
    <row r="142" spans="1:3" ht="12.75">
      <c r="A142" s="23">
        <v>411100</v>
      </c>
      <c r="B142" s="23" t="s">
        <v>160</v>
      </c>
      <c r="C142" s="125">
        <v>861000</v>
      </c>
    </row>
    <row r="143" spans="1:3" ht="12.75">
      <c r="A143" s="23">
        <v>411112</v>
      </c>
      <c r="B143" s="23" t="s">
        <v>294</v>
      </c>
      <c r="C143" s="125">
        <v>30000</v>
      </c>
    </row>
    <row r="144" spans="1:3" ht="12.75">
      <c r="A144" s="23">
        <v>411200</v>
      </c>
      <c r="B144" s="23" t="s">
        <v>161</v>
      </c>
      <c r="C144" s="125">
        <v>231570</v>
      </c>
    </row>
    <row r="145" spans="1:3" ht="12.75">
      <c r="A145" s="8">
        <v>412000</v>
      </c>
      <c r="B145" s="8" t="s">
        <v>162</v>
      </c>
      <c r="C145" s="16">
        <f>SUBTOTAL(9,C146:C153)</f>
        <v>138700</v>
      </c>
    </row>
    <row r="146" spans="1:3" ht="12.75">
      <c r="A146" s="23">
        <v>412100</v>
      </c>
      <c r="B146" s="23" t="s">
        <v>163</v>
      </c>
      <c r="C146" s="32">
        <v>700</v>
      </c>
    </row>
    <row r="147" spans="1:3" ht="12.75">
      <c r="A147" s="23">
        <v>412200</v>
      </c>
      <c r="B147" s="23" t="s">
        <v>97</v>
      </c>
      <c r="C147" s="32">
        <v>57500</v>
      </c>
    </row>
    <row r="148" spans="1:3" ht="12.75">
      <c r="A148" s="23">
        <v>412300</v>
      </c>
      <c r="B148" s="23" t="s">
        <v>168</v>
      </c>
      <c r="C148" s="32">
        <v>26000</v>
      </c>
    </row>
    <row r="149" spans="1:3" ht="12.75">
      <c r="A149" s="23">
        <v>412400</v>
      </c>
      <c r="B149" s="23" t="s">
        <v>185</v>
      </c>
      <c r="C149" s="32">
        <v>0</v>
      </c>
    </row>
    <row r="150" spans="1:3" ht="12.75">
      <c r="A150" s="23">
        <v>412500</v>
      </c>
      <c r="B150" s="23" t="s">
        <v>169</v>
      </c>
      <c r="C150" s="32">
        <v>8000</v>
      </c>
    </row>
    <row r="151" spans="1:3" ht="12.75">
      <c r="A151" s="23">
        <v>412600</v>
      </c>
      <c r="B151" s="23" t="s">
        <v>171</v>
      </c>
      <c r="C151" s="32">
        <v>17000</v>
      </c>
    </row>
    <row r="152" spans="1:3" ht="12.75">
      <c r="A152" s="23">
        <v>412700</v>
      </c>
      <c r="B152" s="23" t="s">
        <v>172</v>
      </c>
      <c r="C152" s="31">
        <v>14500</v>
      </c>
    </row>
    <row r="153" spans="1:3" ht="12.75">
      <c r="A153" s="23">
        <v>412900</v>
      </c>
      <c r="B153" s="23" t="s">
        <v>47</v>
      </c>
      <c r="C153" s="31">
        <v>15000</v>
      </c>
    </row>
    <row r="154" spans="1:3" ht="12.75">
      <c r="A154" s="8">
        <v>413000</v>
      </c>
      <c r="B154" s="8" t="s">
        <v>62</v>
      </c>
      <c r="C154" s="16">
        <f>C155</f>
        <v>0</v>
      </c>
    </row>
    <row r="155" spans="1:3" ht="12.75">
      <c r="A155" s="23">
        <v>413900</v>
      </c>
      <c r="B155" s="23" t="s">
        <v>50</v>
      </c>
      <c r="C155" s="31"/>
    </row>
    <row r="156" spans="1:3" ht="12.75">
      <c r="A156" s="8">
        <v>511000</v>
      </c>
      <c r="B156" s="8" t="s">
        <v>57</v>
      </c>
      <c r="C156" s="16">
        <f>SUBTOTAL(9,C157:C159)</f>
        <v>5000</v>
      </c>
    </row>
    <row r="157" spans="1:3" ht="12.75">
      <c r="A157" s="23">
        <v>511200</v>
      </c>
      <c r="B157" s="23" t="s">
        <v>178</v>
      </c>
      <c r="C157" s="32"/>
    </row>
    <row r="158" spans="1:3" ht="12.75">
      <c r="A158" s="23">
        <v>511300</v>
      </c>
      <c r="B158" s="23" t="s">
        <v>58</v>
      </c>
      <c r="C158" s="31">
        <v>5000</v>
      </c>
    </row>
    <row r="159" spans="1:3" ht="12.75">
      <c r="A159" s="23">
        <v>511700</v>
      </c>
      <c r="B159" s="23" t="s">
        <v>59</v>
      </c>
      <c r="C159" s="31">
        <v>0</v>
      </c>
    </row>
    <row r="160" spans="1:3" ht="12.75">
      <c r="A160" s="8">
        <v>516000</v>
      </c>
      <c r="B160" s="8" t="s">
        <v>341</v>
      </c>
      <c r="C160" s="16">
        <f>C161</f>
        <v>2000</v>
      </c>
    </row>
    <row r="161" spans="1:3" ht="12.75">
      <c r="A161" s="23">
        <v>516100</v>
      </c>
      <c r="B161" s="23" t="s">
        <v>341</v>
      </c>
      <c r="C161" s="31">
        <v>2000</v>
      </c>
    </row>
    <row r="162" spans="1:3" ht="15">
      <c r="A162" s="8"/>
      <c r="B162" s="8"/>
      <c r="C162" s="50"/>
    </row>
    <row r="163" spans="1:3" ht="15">
      <c r="A163" s="14">
        <v>5</v>
      </c>
      <c r="B163" s="14" t="s">
        <v>12</v>
      </c>
      <c r="C163" s="56">
        <f>C164+C170+C180+C203+C206</f>
        <v>1049574</v>
      </c>
    </row>
    <row r="164" spans="1:3" ht="12.75">
      <c r="A164" s="8">
        <v>412000</v>
      </c>
      <c r="B164" s="8" t="s">
        <v>162</v>
      </c>
      <c r="C164" s="15">
        <f>C165+C168</f>
        <v>0</v>
      </c>
    </row>
    <row r="165" spans="1:3" ht="12.75">
      <c r="A165" s="29">
        <v>412700</v>
      </c>
      <c r="B165" s="29" t="s">
        <v>172</v>
      </c>
      <c r="C165" s="30">
        <f>C166+C167</f>
        <v>0</v>
      </c>
    </row>
    <row r="166" spans="1:3" ht="15">
      <c r="A166" s="23">
        <v>412721</v>
      </c>
      <c r="B166" s="23" t="s">
        <v>226</v>
      </c>
      <c r="C166" s="50"/>
    </row>
    <row r="167" spans="1:3" ht="15">
      <c r="A167" s="23">
        <v>412794</v>
      </c>
      <c r="B167" s="23" t="s">
        <v>117</v>
      </c>
      <c r="C167" s="50"/>
    </row>
    <row r="168" spans="1:3" ht="12.75">
      <c r="A168" s="29">
        <v>412900</v>
      </c>
      <c r="B168" s="29" t="s">
        <v>125</v>
      </c>
      <c r="C168" s="33">
        <f>C169</f>
        <v>0</v>
      </c>
    </row>
    <row r="169" spans="1:3" ht="15">
      <c r="A169" s="23">
        <v>412973</v>
      </c>
      <c r="B169" s="23" t="s">
        <v>225</v>
      </c>
      <c r="C169" s="50"/>
    </row>
    <row r="170" spans="1:3" ht="12.75">
      <c r="A170" s="8">
        <v>413000</v>
      </c>
      <c r="B170" s="8" t="s">
        <v>62</v>
      </c>
      <c r="C170" s="53">
        <f>C171+C173+C178</f>
        <v>256430</v>
      </c>
    </row>
    <row r="171" spans="1:3" ht="12.75">
      <c r="A171" s="29">
        <v>413100</v>
      </c>
      <c r="B171" s="29" t="s">
        <v>399</v>
      </c>
      <c r="C171" s="53">
        <f>C172</f>
        <v>98850</v>
      </c>
    </row>
    <row r="172" spans="1:3" ht="12.75">
      <c r="A172" s="23">
        <v>413112</v>
      </c>
      <c r="B172" s="23" t="s">
        <v>295</v>
      </c>
      <c r="C172" s="125">
        <v>98850</v>
      </c>
    </row>
    <row r="173" spans="1:3" ht="12.75">
      <c r="A173" s="29">
        <v>413300</v>
      </c>
      <c r="B173" s="29" t="s">
        <v>63</v>
      </c>
      <c r="C173" s="53">
        <f>SUBTOTAL(9,C174:C177)</f>
        <v>157580</v>
      </c>
    </row>
    <row r="174" spans="1:3" ht="12.75">
      <c r="A174" s="117">
        <v>413319</v>
      </c>
      <c r="B174" s="117" t="s">
        <v>482</v>
      </c>
      <c r="C174" s="118">
        <v>69680</v>
      </c>
    </row>
    <row r="175" spans="1:3" ht="15">
      <c r="A175" s="23">
        <v>413322</v>
      </c>
      <c r="B175" s="23" t="s">
        <v>77</v>
      </c>
      <c r="C175" s="50"/>
    </row>
    <row r="176" spans="1:3" ht="12.75">
      <c r="A176" s="23">
        <v>413341</v>
      </c>
      <c r="B176" s="23" t="s">
        <v>78</v>
      </c>
      <c r="C176" s="31">
        <v>87900</v>
      </c>
    </row>
    <row r="177" spans="1:3" ht="12.75">
      <c r="A177" s="23">
        <v>413343</v>
      </c>
      <c r="B177" s="23" t="s">
        <v>79</v>
      </c>
      <c r="C177" s="31"/>
    </row>
    <row r="178" spans="1:3" ht="12.75">
      <c r="A178" s="29">
        <v>413400</v>
      </c>
      <c r="B178" s="29" t="s">
        <v>401</v>
      </c>
      <c r="C178" s="53">
        <f>C179</f>
        <v>0</v>
      </c>
    </row>
    <row r="179" spans="1:3" ht="12.75">
      <c r="A179" s="23">
        <v>413413</v>
      </c>
      <c r="B179" s="23" t="s">
        <v>296</v>
      </c>
      <c r="C179" s="31">
        <v>0</v>
      </c>
    </row>
    <row r="180" spans="1:3" ht="12.75">
      <c r="A180" s="8">
        <v>511000</v>
      </c>
      <c r="B180" s="8" t="s">
        <v>57</v>
      </c>
      <c r="C180" s="16">
        <f>C181+C186+C191+C199</f>
        <v>315572</v>
      </c>
    </row>
    <row r="181" spans="1:3" ht="12.75">
      <c r="A181" s="29">
        <v>511100</v>
      </c>
      <c r="B181" s="29" t="s">
        <v>179</v>
      </c>
      <c r="C181" s="33">
        <f>SUBTOTAL(9,C182:C185)</f>
        <v>315572</v>
      </c>
    </row>
    <row r="182" spans="1:3" ht="12.75">
      <c r="A182" s="23">
        <v>511110</v>
      </c>
      <c r="B182" s="23" t="s">
        <v>80</v>
      </c>
      <c r="C182" s="31"/>
    </row>
    <row r="183" spans="1:3" ht="12.75">
      <c r="A183" s="23">
        <v>511120</v>
      </c>
      <c r="B183" s="23" t="s">
        <v>81</v>
      </c>
      <c r="C183" s="31">
        <v>20000</v>
      </c>
    </row>
    <row r="184" spans="1:3" ht="12.75">
      <c r="A184" s="23">
        <v>511130</v>
      </c>
      <c r="B184" s="23" t="s">
        <v>82</v>
      </c>
      <c r="C184" s="31"/>
    </row>
    <row r="185" spans="1:3" ht="12.75">
      <c r="A185" s="23">
        <v>511190</v>
      </c>
      <c r="B185" s="23" t="s">
        <v>83</v>
      </c>
      <c r="C185" s="31">
        <v>295572</v>
      </c>
    </row>
    <row r="186" spans="1:3" ht="12.75">
      <c r="A186" s="29">
        <v>511200</v>
      </c>
      <c r="B186" s="29" t="s">
        <v>178</v>
      </c>
      <c r="C186" s="33">
        <f>SUBTOTAL(9,C187:C190)</f>
        <v>0</v>
      </c>
    </row>
    <row r="187" spans="1:3" ht="12.75">
      <c r="A187" s="23">
        <v>511210</v>
      </c>
      <c r="B187" s="23" t="s">
        <v>178</v>
      </c>
      <c r="C187" s="31"/>
    </row>
    <row r="188" spans="1:3" ht="12.75">
      <c r="A188" s="23">
        <v>511220</v>
      </c>
      <c r="B188" s="23" t="s">
        <v>126</v>
      </c>
      <c r="C188" s="32"/>
    </row>
    <row r="189" spans="1:3" ht="12.75">
      <c r="A189" s="23">
        <v>511230</v>
      </c>
      <c r="B189" s="23" t="s">
        <v>127</v>
      </c>
      <c r="C189" s="32"/>
    </row>
    <row r="190" spans="1:3" ht="12.75">
      <c r="A190" s="23">
        <v>511290</v>
      </c>
      <c r="B190" s="23" t="s">
        <v>128</v>
      </c>
      <c r="C190" s="32"/>
    </row>
    <row r="191" spans="1:3" ht="12.75">
      <c r="A191" s="29">
        <v>511300</v>
      </c>
      <c r="B191" s="29" t="s">
        <v>58</v>
      </c>
      <c r="C191" s="30">
        <f>SUBTOTAL(9,C192:C198)</f>
        <v>0</v>
      </c>
    </row>
    <row r="192" spans="1:3" ht="12.75">
      <c r="A192" s="23">
        <v>511310</v>
      </c>
      <c r="B192" s="23" t="s">
        <v>209</v>
      </c>
      <c r="C192" s="32"/>
    </row>
    <row r="193" spans="1:3" ht="12.75">
      <c r="A193" s="23">
        <v>511320</v>
      </c>
      <c r="B193" s="23" t="s">
        <v>487</v>
      </c>
      <c r="C193" s="32"/>
    </row>
    <row r="194" spans="1:3" ht="12.75">
      <c r="A194" s="23">
        <v>511330</v>
      </c>
      <c r="B194" s="23" t="s">
        <v>210</v>
      </c>
      <c r="C194" s="32"/>
    </row>
    <row r="195" spans="1:3" ht="12.75">
      <c r="A195" s="23">
        <v>511340</v>
      </c>
      <c r="B195" s="23" t="s">
        <v>211</v>
      </c>
      <c r="C195" s="32"/>
    </row>
    <row r="196" spans="1:3" ht="12.75">
      <c r="A196" s="23">
        <v>511420</v>
      </c>
      <c r="B196" s="23" t="s">
        <v>488</v>
      </c>
      <c r="C196" s="32"/>
    </row>
    <row r="197" spans="1:3" ht="12.75">
      <c r="A197" s="23">
        <v>511370</v>
      </c>
      <c r="B197" s="23" t="s">
        <v>212</v>
      </c>
      <c r="C197" s="32"/>
    </row>
    <row r="198" spans="1:3" ht="12.75">
      <c r="A198" s="23">
        <v>511390</v>
      </c>
      <c r="B198" s="23" t="s">
        <v>213</v>
      </c>
      <c r="C198" s="32"/>
    </row>
    <row r="199" spans="1:3" ht="12.75">
      <c r="A199" s="29">
        <v>511700</v>
      </c>
      <c r="B199" s="29" t="s">
        <v>59</v>
      </c>
      <c r="C199" s="30">
        <f>SUBTOTAL(9,C200:C202)</f>
        <v>0</v>
      </c>
    </row>
    <row r="200" spans="1:3" ht="12.75">
      <c r="A200" s="23">
        <v>511712</v>
      </c>
      <c r="B200" s="23" t="s">
        <v>84</v>
      </c>
      <c r="C200" s="31"/>
    </row>
    <row r="201" spans="1:3" ht="12.75">
      <c r="A201" s="23">
        <v>511714</v>
      </c>
      <c r="B201" s="23" t="s">
        <v>85</v>
      </c>
      <c r="C201" s="31"/>
    </row>
    <row r="202" spans="1:3" ht="12.75">
      <c r="A202" s="23">
        <v>511718</v>
      </c>
      <c r="B202" s="23" t="s">
        <v>86</v>
      </c>
      <c r="C202" s="31"/>
    </row>
    <row r="203" spans="1:3" ht="12.75">
      <c r="A203" s="128">
        <v>517000</v>
      </c>
      <c r="B203" s="128" t="s">
        <v>342</v>
      </c>
      <c r="C203" s="139">
        <f>C204</f>
        <v>100000</v>
      </c>
    </row>
    <row r="204" spans="1:3" ht="12.75">
      <c r="A204" s="113">
        <v>517100</v>
      </c>
      <c r="B204" s="113" t="s">
        <v>342</v>
      </c>
      <c r="C204" s="114">
        <f>C205</f>
        <v>100000</v>
      </c>
    </row>
    <row r="205" spans="1:3" ht="12.75">
      <c r="A205" s="117">
        <v>517112</v>
      </c>
      <c r="B205" s="117" t="s">
        <v>496</v>
      </c>
      <c r="C205" s="119">
        <v>100000</v>
      </c>
    </row>
    <row r="206" spans="1:3" ht="12.75">
      <c r="A206" s="34">
        <v>621000</v>
      </c>
      <c r="B206" s="8" t="s">
        <v>180</v>
      </c>
      <c r="C206" s="16">
        <f>C207+C209+C214</f>
        <v>377572</v>
      </c>
    </row>
    <row r="207" spans="1:3" ht="12.75">
      <c r="A207" s="102" t="s">
        <v>444</v>
      </c>
      <c r="B207" s="29" t="s">
        <v>445</v>
      </c>
      <c r="C207" s="33">
        <f>C208</f>
        <v>140380</v>
      </c>
    </row>
    <row r="208" spans="1:3" ht="12.75">
      <c r="A208" s="23">
        <v>621111</v>
      </c>
      <c r="B208" s="23" t="s">
        <v>297</v>
      </c>
      <c r="C208" s="31">
        <v>140380</v>
      </c>
    </row>
    <row r="209" spans="1:3" ht="12.75">
      <c r="A209" s="29">
        <v>621300</v>
      </c>
      <c r="B209" s="29" t="s">
        <v>181</v>
      </c>
      <c r="C209" s="33">
        <f>SUBTOTAL(9,C210:C213)</f>
        <v>237192</v>
      </c>
    </row>
    <row r="210" spans="1:3" ht="12.75">
      <c r="A210" s="117">
        <v>621312</v>
      </c>
      <c r="B210" s="117" t="s">
        <v>489</v>
      </c>
      <c r="C210" s="119">
        <v>9414</v>
      </c>
    </row>
    <row r="211" spans="1:3" ht="12.75">
      <c r="A211" s="23">
        <v>621341</v>
      </c>
      <c r="B211" s="23" t="s">
        <v>182</v>
      </c>
      <c r="C211" s="31">
        <v>227778</v>
      </c>
    </row>
    <row r="212" spans="1:3" ht="12.75">
      <c r="A212" s="23">
        <v>621343</v>
      </c>
      <c r="B212" s="23" t="s">
        <v>183</v>
      </c>
      <c r="C212" s="31">
        <v>0</v>
      </c>
    </row>
    <row r="213" spans="1:3" ht="12.75">
      <c r="A213" s="23">
        <v>621345</v>
      </c>
      <c r="B213" s="23" t="s">
        <v>184</v>
      </c>
      <c r="C213" s="31">
        <v>0</v>
      </c>
    </row>
    <row r="214" spans="1:3" ht="12.75">
      <c r="A214" s="29">
        <v>621900</v>
      </c>
      <c r="B214" s="29" t="s">
        <v>434</v>
      </c>
      <c r="C214" s="33">
        <f>C215</f>
        <v>0</v>
      </c>
    </row>
    <row r="215" spans="1:3" ht="12.75">
      <c r="A215" s="23">
        <v>621921</v>
      </c>
      <c r="B215" s="23" t="s">
        <v>208</v>
      </c>
      <c r="C215" s="31">
        <v>0</v>
      </c>
    </row>
    <row r="216" spans="1:3" ht="15">
      <c r="A216" s="6"/>
      <c r="B216" s="6"/>
      <c r="C216" s="50"/>
    </row>
    <row r="217" spans="1:3" ht="15">
      <c r="A217" s="14">
        <v>6</v>
      </c>
      <c r="B217" s="14" t="s">
        <v>65</v>
      </c>
      <c r="C217" s="56">
        <f>C218+C256+C259+C262</f>
        <v>601300</v>
      </c>
    </row>
    <row r="218" spans="1:3" ht="12.75">
      <c r="A218" s="8">
        <v>412000</v>
      </c>
      <c r="B218" s="8" t="s">
        <v>162</v>
      </c>
      <c r="C218" s="54">
        <f>C219+C221+C225+C228+C232+C235+C243+C247</f>
        <v>601000</v>
      </c>
    </row>
    <row r="219" spans="1:3" ht="12.75">
      <c r="A219" s="29">
        <v>412100</v>
      </c>
      <c r="B219" s="29" t="s">
        <v>163</v>
      </c>
      <c r="C219" s="30">
        <f>C220</f>
        <v>0</v>
      </c>
    </row>
    <row r="220" spans="1:3" ht="12.75">
      <c r="A220" s="23">
        <v>412110</v>
      </c>
      <c r="B220" s="23" t="s">
        <v>164</v>
      </c>
      <c r="C220" s="32">
        <v>0</v>
      </c>
    </row>
    <row r="221" spans="1:3" ht="12.75">
      <c r="A221" s="29">
        <v>412200</v>
      </c>
      <c r="B221" s="29" t="s">
        <v>97</v>
      </c>
      <c r="C221" s="54">
        <f>SUBTOTAL(9,C222:C224)</f>
        <v>14800</v>
      </c>
    </row>
    <row r="222" spans="1:3" ht="12.75">
      <c r="A222" s="23">
        <v>412220</v>
      </c>
      <c r="B222" s="23" t="s">
        <v>165</v>
      </c>
      <c r="C222" s="125">
        <v>10000</v>
      </c>
    </row>
    <row r="223" spans="1:3" ht="12.75">
      <c r="A223" s="23">
        <v>412230</v>
      </c>
      <c r="B223" s="23" t="s">
        <v>166</v>
      </c>
      <c r="C223" s="125">
        <v>4800</v>
      </c>
    </row>
    <row r="224" spans="1:3" ht="12.75">
      <c r="A224" s="23">
        <v>412240</v>
      </c>
      <c r="B224" s="23" t="s">
        <v>167</v>
      </c>
      <c r="C224" s="32">
        <v>0</v>
      </c>
    </row>
    <row r="225" spans="1:3" ht="12.75">
      <c r="A225" s="29">
        <v>412400</v>
      </c>
      <c r="B225" s="29" t="s">
        <v>185</v>
      </c>
      <c r="C225" s="30">
        <f>C226+C227</f>
        <v>0</v>
      </c>
    </row>
    <row r="226" spans="1:3" ht="12.75">
      <c r="A226" s="23">
        <v>412440</v>
      </c>
      <c r="B226" s="23" t="s">
        <v>68</v>
      </c>
      <c r="C226" s="32"/>
    </row>
    <row r="227" spans="1:3" ht="12.75">
      <c r="A227" s="23">
        <v>412490</v>
      </c>
      <c r="B227" s="23" t="s">
        <v>69</v>
      </c>
      <c r="C227" s="32"/>
    </row>
    <row r="228" spans="1:3" ht="12.75">
      <c r="A228" s="29">
        <v>412500</v>
      </c>
      <c r="B228" s="29" t="s">
        <v>169</v>
      </c>
      <c r="C228" s="30">
        <f>SUBTOTAL(9,C229:C231)</f>
        <v>175000</v>
      </c>
    </row>
    <row r="229" spans="1:3" ht="12.75">
      <c r="A229" s="23">
        <v>412520</v>
      </c>
      <c r="B229" s="23" t="s">
        <v>186</v>
      </c>
      <c r="C229" s="125">
        <v>175000</v>
      </c>
    </row>
    <row r="230" spans="1:3" ht="12.75">
      <c r="A230" s="23">
        <v>412530</v>
      </c>
      <c r="B230" s="23" t="s">
        <v>187</v>
      </c>
      <c r="C230" s="125">
        <v>0</v>
      </c>
    </row>
    <row r="231" spans="1:3" ht="12.75">
      <c r="A231" s="23">
        <v>412590</v>
      </c>
      <c r="B231" s="23" t="s">
        <v>170</v>
      </c>
      <c r="C231" s="125"/>
    </row>
    <row r="232" spans="1:3" ht="12.75">
      <c r="A232" s="29">
        <v>412600</v>
      </c>
      <c r="B232" s="29" t="s">
        <v>171</v>
      </c>
      <c r="C232" s="53">
        <f>C233+C234</f>
        <v>0</v>
      </c>
    </row>
    <row r="233" spans="1:3" ht="12.75">
      <c r="A233" s="105">
        <v>412610</v>
      </c>
      <c r="B233" s="23" t="s">
        <v>446</v>
      </c>
      <c r="C233" s="32">
        <v>0</v>
      </c>
    </row>
    <row r="234" spans="1:3" ht="12.75">
      <c r="A234" s="105">
        <v>412620</v>
      </c>
      <c r="B234" s="23" t="s">
        <v>447</v>
      </c>
      <c r="C234" s="32">
        <v>0</v>
      </c>
    </row>
    <row r="235" spans="1:3" ht="12.75">
      <c r="A235" s="29">
        <v>412700</v>
      </c>
      <c r="B235" s="29" t="s">
        <v>172</v>
      </c>
      <c r="C235" s="30">
        <f>SUBTOTAL(9,C236:C242)</f>
        <v>44700</v>
      </c>
    </row>
    <row r="236" spans="1:3" ht="12.75">
      <c r="A236" s="23">
        <v>412710</v>
      </c>
      <c r="B236" s="23" t="s">
        <v>188</v>
      </c>
      <c r="C236" s="125">
        <v>15000</v>
      </c>
    </row>
    <row r="237" spans="1:3" ht="12.75">
      <c r="A237" s="23">
        <v>412730</v>
      </c>
      <c r="B237" s="23" t="s">
        <v>41</v>
      </c>
      <c r="C237" s="125">
        <v>10000</v>
      </c>
    </row>
    <row r="238" spans="1:3" ht="12.75">
      <c r="A238" s="23">
        <v>412740</v>
      </c>
      <c r="B238" s="23" t="s">
        <v>42</v>
      </c>
      <c r="C238" s="125"/>
    </row>
    <row r="239" spans="1:3" ht="12.75">
      <c r="A239" s="23">
        <v>412750</v>
      </c>
      <c r="B239" s="23" t="s">
        <v>43</v>
      </c>
      <c r="C239" s="125">
        <v>5000</v>
      </c>
    </row>
    <row r="240" spans="1:3" ht="13.5" customHeight="1">
      <c r="A240" s="23">
        <v>412760</v>
      </c>
      <c r="B240" s="23" t="s">
        <v>44</v>
      </c>
      <c r="C240" s="125"/>
    </row>
    <row r="241" spans="1:3" ht="12.75">
      <c r="A241" s="23">
        <v>412770</v>
      </c>
      <c r="B241" s="23" t="s">
        <v>45</v>
      </c>
      <c r="C241" s="125">
        <v>6200</v>
      </c>
    </row>
    <row r="242" spans="1:3" ht="12.75">
      <c r="A242" s="23">
        <v>412790</v>
      </c>
      <c r="B242" s="23" t="s">
        <v>46</v>
      </c>
      <c r="C242" s="125">
        <v>8500</v>
      </c>
    </row>
    <row r="243" spans="1:3" ht="12.75">
      <c r="A243" s="29">
        <v>412800</v>
      </c>
      <c r="B243" s="29" t="s">
        <v>189</v>
      </c>
      <c r="C243" s="33">
        <f>SUBTOTAL(9,C244:C246)</f>
        <v>316000</v>
      </c>
    </row>
    <row r="244" spans="1:3" ht="12.75">
      <c r="A244" s="24">
        <v>412810</v>
      </c>
      <c r="B244" s="24" t="s">
        <v>278</v>
      </c>
      <c r="C244" s="125">
        <v>156000</v>
      </c>
    </row>
    <row r="245" spans="1:3" ht="12.75">
      <c r="A245" s="24">
        <v>412812</v>
      </c>
      <c r="B245" s="24" t="s">
        <v>190</v>
      </c>
      <c r="C245" s="125">
        <v>90000</v>
      </c>
    </row>
    <row r="246" spans="1:3" ht="12.75">
      <c r="A246" s="24">
        <v>412814</v>
      </c>
      <c r="B246" s="24" t="s">
        <v>191</v>
      </c>
      <c r="C246" s="125">
        <v>70000</v>
      </c>
    </row>
    <row r="247" spans="1:3" ht="12.75">
      <c r="A247" s="29">
        <v>412900</v>
      </c>
      <c r="B247" s="29" t="s">
        <v>47</v>
      </c>
      <c r="C247" s="33">
        <f>SUBTOTAL(9,C248:C255)</f>
        <v>50500</v>
      </c>
    </row>
    <row r="248" spans="1:4" ht="12.75">
      <c r="A248" s="23">
        <v>412934</v>
      </c>
      <c r="B248" s="23" t="s">
        <v>53</v>
      </c>
      <c r="C248" s="125">
        <v>5000</v>
      </c>
      <c r="D248" s="21"/>
    </row>
    <row r="249" spans="1:3" ht="12.75">
      <c r="A249" s="23">
        <v>412937</v>
      </c>
      <c r="B249" s="23" t="s">
        <v>54</v>
      </c>
      <c r="C249" s="125">
        <v>4000</v>
      </c>
    </row>
    <row r="250" spans="1:3" ht="12.75">
      <c r="A250" s="23">
        <v>412938</v>
      </c>
      <c r="B250" s="23" t="s">
        <v>55</v>
      </c>
      <c r="C250" s="125"/>
    </row>
    <row r="251" spans="1:3" ht="12.75">
      <c r="A251" s="23">
        <v>412939</v>
      </c>
      <c r="B251" s="23" t="s">
        <v>192</v>
      </c>
      <c r="C251" s="125"/>
    </row>
    <row r="252" spans="1:3" ht="12.75">
      <c r="A252" s="23">
        <v>412950</v>
      </c>
      <c r="B252" s="23" t="s">
        <v>48</v>
      </c>
      <c r="C252" s="125">
        <v>30000</v>
      </c>
    </row>
    <row r="253" spans="1:3" ht="12.75">
      <c r="A253" s="23">
        <v>412960</v>
      </c>
      <c r="B253" s="23" t="s">
        <v>193</v>
      </c>
      <c r="C253" s="125">
        <v>1500</v>
      </c>
    </row>
    <row r="254" spans="1:3" ht="12.75">
      <c r="A254" s="23">
        <v>412970</v>
      </c>
      <c r="B254" s="23" t="s">
        <v>49</v>
      </c>
      <c r="C254" s="125">
        <v>0</v>
      </c>
    </row>
    <row r="255" spans="1:3" ht="12.75">
      <c r="A255" s="23">
        <v>412990</v>
      </c>
      <c r="B255" s="23" t="s">
        <v>47</v>
      </c>
      <c r="C255" s="125">
        <v>10000</v>
      </c>
    </row>
    <row r="256" spans="1:3" ht="12.75">
      <c r="A256" s="8">
        <v>413000</v>
      </c>
      <c r="B256" s="8" t="s">
        <v>62</v>
      </c>
      <c r="C256" s="16">
        <f>C257</f>
        <v>300</v>
      </c>
    </row>
    <row r="257" spans="1:3" ht="12.75">
      <c r="A257" s="29">
        <v>413900</v>
      </c>
      <c r="B257" s="29" t="s">
        <v>50</v>
      </c>
      <c r="C257" s="33">
        <f>C258</f>
        <v>300</v>
      </c>
    </row>
    <row r="258" spans="1:3" ht="12.75">
      <c r="A258" s="23">
        <v>413910</v>
      </c>
      <c r="B258" s="23" t="s">
        <v>51</v>
      </c>
      <c r="C258" s="31">
        <v>300</v>
      </c>
    </row>
    <row r="259" spans="1:3" ht="12.75">
      <c r="A259" s="8">
        <v>481000</v>
      </c>
      <c r="B259" s="8" t="s">
        <v>156</v>
      </c>
      <c r="C259" s="16">
        <f>C260</f>
        <v>0</v>
      </c>
    </row>
    <row r="260" spans="1:3" ht="12.75">
      <c r="A260" s="29">
        <v>481200</v>
      </c>
      <c r="B260" s="29" t="s">
        <v>380</v>
      </c>
      <c r="C260" s="33">
        <f>C261</f>
        <v>0</v>
      </c>
    </row>
    <row r="261" spans="1:3" ht="12.75">
      <c r="A261" s="23">
        <v>481219</v>
      </c>
      <c r="B261" s="23" t="s">
        <v>448</v>
      </c>
      <c r="C261" s="31"/>
    </row>
    <row r="262" spans="1:3" ht="12.75">
      <c r="A262" s="8">
        <v>621000</v>
      </c>
      <c r="B262" s="8" t="s">
        <v>180</v>
      </c>
      <c r="C262" s="16">
        <f>C263</f>
        <v>0</v>
      </c>
    </row>
    <row r="263" spans="1:3" ht="12.75">
      <c r="A263" s="29">
        <v>621900</v>
      </c>
      <c r="B263" s="29" t="s">
        <v>434</v>
      </c>
      <c r="C263" s="33">
        <f>C264</f>
        <v>0</v>
      </c>
    </row>
    <row r="264" spans="1:3" ht="12.75">
      <c r="A264" s="23">
        <v>621921</v>
      </c>
      <c r="B264" s="23" t="s">
        <v>208</v>
      </c>
      <c r="C264" s="31"/>
    </row>
    <row r="265" spans="1:3" ht="15">
      <c r="A265" s="5"/>
      <c r="B265" s="6"/>
      <c r="C265" s="50"/>
    </row>
    <row r="266" spans="1:3" ht="15">
      <c r="A266" s="14">
        <v>7</v>
      </c>
      <c r="B266" s="14" t="s">
        <v>214</v>
      </c>
      <c r="C266" s="56">
        <f>C267+C272+C280+C304+C308</f>
        <v>887050</v>
      </c>
    </row>
    <row r="267" spans="1:3" ht="12.75">
      <c r="A267" s="8">
        <v>411000</v>
      </c>
      <c r="B267" s="8" t="s">
        <v>159</v>
      </c>
      <c r="C267" s="54">
        <f>C268+C271</f>
        <v>140001</v>
      </c>
    </row>
    <row r="268" spans="1:3" ht="12.75">
      <c r="A268" s="113">
        <v>411100</v>
      </c>
      <c r="B268" s="113" t="s">
        <v>160</v>
      </c>
      <c r="C268" s="114">
        <f>C269+C270</f>
        <v>107001</v>
      </c>
    </row>
    <row r="269" spans="1:3" ht="12.75">
      <c r="A269" s="117">
        <v>411100</v>
      </c>
      <c r="B269" s="117" t="s">
        <v>160</v>
      </c>
      <c r="C269" s="125">
        <v>93501</v>
      </c>
    </row>
    <row r="270" spans="1:3" ht="12.75">
      <c r="A270" s="23">
        <v>411112</v>
      </c>
      <c r="B270" s="23" t="s">
        <v>294</v>
      </c>
      <c r="C270" s="32">
        <v>13500</v>
      </c>
    </row>
    <row r="271" spans="1:3" ht="12.75">
      <c r="A271" s="23">
        <v>411200</v>
      </c>
      <c r="B271" s="23" t="s">
        <v>161</v>
      </c>
      <c r="C271" s="31">
        <v>33000</v>
      </c>
    </row>
    <row r="272" spans="1:3" ht="12.75">
      <c r="A272" s="8">
        <v>412000</v>
      </c>
      <c r="B272" s="8" t="s">
        <v>162</v>
      </c>
      <c r="C272" s="16">
        <f>SUBTOTAL(9,C273:C279)</f>
        <v>41118</v>
      </c>
    </row>
    <row r="273" spans="1:3" ht="12.75">
      <c r="A273" s="23">
        <v>412100</v>
      </c>
      <c r="B273" s="23" t="s">
        <v>163</v>
      </c>
      <c r="C273" s="32">
        <v>0</v>
      </c>
    </row>
    <row r="274" spans="1:3" ht="12.75">
      <c r="A274" s="23">
        <v>412200</v>
      </c>
      <c r="B274" s="23" t="s">
        <v>97</v>
      </c>
      <c r="C274" s="32">
        <v>16822</v>
      </c>
    </row>
    <row r="275" spans="1:3" ht="12.75">
      <c r="A275" s="23">
        <v>412300</v>
      </c>
      <c r="B275" s="23" t="s">
        <v>168</v>
      </c>
      <c r="C275" s="125">
        <v>2596</v>
      </c>
    </row>
    <row r="276" spans="1:3" ht="12.75">
      <c r="A276" s="23">
        <v>412500</v>
      </c>
      <c r="B276" s="23" t="s">
        <v>169</v>
      </c>
      <c r="C276" s="125">
        <v>3000</v>
      </c>
    </row>
    <row r="277" spans="1:3" ht="12.75">
      <c r="A277" s="23">
        <v>412600</v>
      </c>
      <c r="B277" s="23" t="s">
        <v>171</v>
      </c>
      <c r="C277" s="125">
        <v>3000</v>
      </c>
    </row>
    <row r="278" spans="1:3" ht="12.75">
      <c r="A278" s="23">
        <v>412700</v>
      </c>
      <c r="B278" s="23" t="s">
        <v>172</v>
      </c>
      <c r="C278" s="125">
        <v>5700</v>
      </c>
    </row>
    <row r="279" spans="1:3" ht="12.75">
      <c r="A279" s="23">
        <v>412900</v>
      </c>
      <c r="B279" s="23" t="s">
        <v>47</v>
      </c>
      <c r="C279" s="125">
        <v>10000</v>
      </c>
    </row>
    <row r="280" spans="1:3" ht="12.75">
      <c r="A280" s="8">
        <v>416000</v>
      </c>
      <c r="B280" s="8" t="s">
        <v>194</v>
      </c>
      <c r="C280" s="16">
        <f>C281+C293+C297</f>
        <v>705931</v>
      </c>
    </row>
    <row r="281" spans="1:3" ht="12.75">
      <c r="A281" s="29">
        <v>416100</v>
      </c>
      <c r="B281" s="29" t="s">
        <v>195</v>
      </c>
      <c r="C281" s="33">
        <f>SUBTOTAL(9,C282:C292)</f>
        <v>457496</v>
      </c>
    </row>
    <row r="282" spans="1:3" ht="12.75">
      <c r="A282" s="24">
        <v>416111</v>
      </c>
      <c r="B282" s="23" t="s">
        <v>298</v>
      </c>
      <c r="C282" s="125">
        <v>28359</v>
      </c>
    </row>
    <row r="283" spans="1:3" ht="12.75">
      <c r="A283" s="24">
        <v>416111</v>
      </c>
      <c r="B283" s="23" t="s">
        <v>299</v>
      </c>
      <c r="C283" s="125">
        <v>28359</v>
      </c>
    </row>
    <row r="284" spans="1:3" ht="12.75">
      <c r="A284" s="24">
        <v>416112</v>
      </c>
      <c r="B284" s="24" t="s">
        <v>450</v>
      </c>
      <c r="C284" s="125">
        <v>189389</v>
      </c>
    </row>
    <row r="285" spans="1:3" ht="12.75">
      <c r="A285" s="24">
        <v>416112</v>
      </c>
      <c r="B285" s="23" t="s">
        <v>451</v>
      </c>
      <c r="C285" s="125">
        <v>189389</v>
      </c>
    </row>
    <row r="286" spans="1:3" ht="12.75">
      <c r="A286" s="24">
        <v>416113</v>
      </c>
      <c r="B286" s="23" t="s">
        <v>300</v>
      </c>
      <c r="C286" s="125"/>
    </row>
    <row r="287" spans="1:3" ht="12.75">
      <c r="A287" s="24">
        <v>416114</v>
      </c>
      <c r="B287" s="24" t="s">
        <v>215</v>
      </c>
      <c r="C287" s="125">
        <v>18000</v>
      </c>
    </row>
    <row r="288" spans="1:3" ht="12.75">
      <c r="A288" s="24">
        <v>416118</v>
      </c>
      <c r="B288" s="24" t="s">
        <v>87</v>
      </c>
      <c r="C288" s="125"/>
    </row>
    <row r="289" spans="1:3" ht="12.75">
      <c r="A289" s="24">
        <v>416119</v>
      </c>
      <c r="B289" s="24" t="s">
        <v>88</v>
      </c>
      <c r="C289" s="125">
        <v>4000</v>
      </c>
    </row>
    <row r="290" spans="1:3" ht="12.75">
      <c r="A290" s="24">
        <v>416131</v>
      </c>
      <c r="B290" s="24" t="s">
        <v>89</v>
      </c>
      <c r="C290" s="125"/>
    </row>
    <row r="291" spans="1:3" ht="12.75">
      <c r="A291" s="24">
        <v>416138</v>
      </c>
      <c r="B291" s="24" t="s">
        <v>90</v>
      </c>
      <c r="C291" s="125"/>
    </row>
    <row r="292" spans="1:3" ht="12.75">
      <c r="A292" s="24">
        <v>416139</v>
      </c>
      <c r="B292" s="24" t="s">
        <v>91</v>
      </c>
      <c r="C292" s="125"/>
    </row>
    <row r="293" spans="1:3" ht="12.75">
      <c r="A293" s="29">
        <v>416200</v>
      </c>
      <c r="B293" s="29" t="s">
        <v>92</v>
      </c>
      <c r="C293" s="53">
        <f>C294+C295+C296</f>
        <v>57974</v>
      </c>
    </row>
    <row r="294" spans="1:3" ht="12.75">
      <c r="A294" s="23">
        <v>416211</v>
      </c>
      <c r="B294" s="23" t="s">
        <v>301</v>
      </c>
      <c r="C294" s="31">
        <v>32852</v>
      </c>
    </row>
    <row r="295" spans="1:3" ht="12.75">
      <c r="A295" s="23">
        <v>416211</v>
      </c>
      <c r="B295" s="23" t="s">
        <v>302</v>
      </c>
      <c r="C295" s="31">
        <v>25122</v>
      </c>
    </row>
    <row r="296" spans="1:3" ht="12.75">
      <c r="A296" s="23">
        <v>416219</v>
      </c>
      <c r="B296" s="23" t="s">
        <v>129</v>
      </c>
      <c r="C296" s="31">
        <v>0</v>
      </c>
    </row>
    <row r="297" spans="1:3" ht="12.75">
      <c r="A297" s="29">
        <v>416300</v>
      </c>
      <c r="B297" s="29" t="s">
        <v>93</v>
      </c>
      <c r="C297" s="33">
        <f>SUBTOTAL(9,C298:C303)</f>
        <v>190461</v>
      </c>
    </row>
    <row r="298" spans="1:3" ht="12.75">
      <c r="A298" s="23">
        <v>416311</v>
      </c>
      <c r="B298" s="23" t="s">
        <v>130</v>
      </c>
      <c r="C298" s="125"/>
    </row>
    <row r="299" spans="1:3" ht="12.75">
      <c r="A299" s="23">
        <v>416312</v>
      </c>
      <c r="B299" s="23" t="s">
        <v>94</v>
      </c>
      <c r="C299" s="125"/>
    </row>
    <row r="300" spans="1:3" ht="12.75">
      <c r="A300" s="23">
        <v>416313</v>
      </c>
      <c r="B300" s="23" t="s">
        <v>95</v>
      </c>
      <c r="C300" s="125">
        <v>159430</v>
      </c>
    </row>
    <row r="301" spans="1:3" ht="12.75">
      <c r="A301" s="23">
        <v>416314</v>
      </c>
      <c r="B301" s="23" t="s">
        <v>96</v>
      </c>
      <c r="C301" s="125">
        <v>25931</v>
      </c>
    </row>
    <row r="302" spans="1:3" ht="12.75">
      <c r="A302" s="23">
        <v>416318</v>
      </c>
      <c r="B302" s="23" t="s">
        <v>131</v>
      </c>
      <c r="C302" s="125"/>
    </row>
    <row r="303" spans="1:3" ht="12.75">
      <c r="A303" s="23">
        <v>416319</v>
      </c>
      <c r="B303" s="23" t="s">
        <v>132</v>
      </c>
      <c r="C303" s="125">
        <v>5100</v>
      </c>
    </row>
    <row r="304" spans="1:3" ht="12.75">
      <c r="A304" s="8">
        <v>511000</v>
      </c>
      <c r="B304" s="8" t="s">
        <v>57</v>
      </c>
      <c r="C304" s="16">
        <f>C305+C306+C307</f>
        <v>0</v>
      </c>
    </row>
    <row r="305" spans="1:3" ht="12.75">
      <c r="A305" s="23">
        <v>511200</v>
      </c>
      <c r="B305" s="23" t="s">
        <v>178</v>
      </c>
      <c r="C305" s="125"/>
    </row>
    <row r="306" spans="1:3" ht="12.75">
      <c r="A306" s="23">
        <v>511300</v>
      </c>
      <c r="B306" s="23" t="s">
        <v>58</v>
      </c>
      <c r="C306" s="125">
        <v>0</v>
      </c>
    </row>
    <row r="307" spans="1:3" ht="12.75">
      <c r="A307" s="23">
        <v>511700</v>
      </c>
      <c r="B307" s="23" t="s">
        <v>59</v>
      </c>
      <c r="C307" s="125"/>
    </row>
    <row r="308" spans="1:3" ht="12.75">
      <c r="A308" s="8">
        <v>621000</v>
      </c>
      <c r="B308" s="8" t="s">
        <v>180</v>
      </c>
      <c r="C308" s="16">
        <f>C309</f>
        <v>0</v>
      </c>
    </row>
    <row r="309" spans="1:3" ht="12.75">
      <c r="A309" s="29">
        <v>621900</v>
      </c>
      <c r="B309" s="29" t="s">
        <v>434</v>
      </c>
      <c r="C309" s="33">
        <f>C310</f>
        <v>0</v>
      </c>
    </row>
    <row r="310" spans="1:3" ht="12.75">
      <c r="A310" s="23">
        <v>621921</v>
      </c>
      <c r="B310" s="23" t="s">
        <v>208</v>
      </c>
      <c r="C310" s="125">
        <v>0</v>
      </c>
    </row>
    <row r="311" spans="1:3" ht="15">
      <c r="A311" s="6"/>
      <c r="B311" s="6"/>
      <c r="C311" s="50"/>
    </row>
    <row r="312" spans="1:3" ht="15">
      <c r="A312" s="14">
        <v>8</v>
      </c>
      <c r="B312" s="14" t="s">
        <v>64</v>
      </c>
      <c r="C312" s="40">
        <f>C313+C316+C325</f>
        <v>110700</v>
      </c>
    </row>
    <row r="313" spans="1:3" ht="12.75">
      <c r="A313" s="8">
        <v>411000</v>
      </c>
      <c r="B313" s="8" t="s">
        <v>159</v>
      </c>
      <c r="C313" s="15">
        <f>C314+C315</f>
        <v>82600</v>
      </c>
    </row>
    <row r="314" spans="1:3" ht="12.75">
      <c r="A314" s="23">
        <v>411100</v>
      </c>
      <c r="B314" s="23" t="s">
        <v>160</v>
      </c>
      <c r="C314" s="125">
        <v>79600</v>
      </c>
    </row>
    <row r="315" spans="1:3" ht="12.75">
      <c r="A315" s="23">
        <v>411200</v>
      </c>
      <c r="B315" s="23" t="s">
        <v>161</v>
      </c>
      <c r="C315" s="125">
        <v>3000</v>
      </c>
    </row>
    <row r="316" spans="1:3" ht="12.75">
      <c r="A316" s="8">
        <v>412000</v>
      </c>
      <c r="B316" s="8" t="s">
        <v>162</v>
      </c>
      <c r="C316" s="16">
        <f>SUBTOTAL(9,C317:C324)</f>
        <v>28100</v>
      </c>
    </row>
    <row r="317" spans="1:3" ht="12.75">
      <c r="A317" s="23">
        <v>412100</v>
      </c>
      <c r="B317" s="23" t="s">
        <v>163</v>
      </c>
      <c r="C317" s="125"/>
    </row>
    <row r="318" spans="1:3" ht="12.75">
      <c r="A318" s="23">
        <v>412200</v>
      </c>
      <c r="B318" s="23" t="s">
        <v>97</v>
      </c>
      <c r="C318" s="125">
        <v>6000</v>
      </c>
    </row>
    <row r="319" spans="1:3" ht="12.75">
      <c r="A319" s="23">
        <v>412300</v>
      </c>
      <c r="B319" s="23" t="s">
        <v>168</v>
      </c>
      <c r="C319" s="125">
        <v>2000</v>
      </c>
    </row>
    <row r="320" spans="1:3" ht="12.75">
      <c r="A320" s="23">
        <v>412400</v>
      </c>
      <c r="B320" s="23" t="s">
        <v>185</v>
      </c>
      <c r="C320" s="125">
        <v>12000</v>
      </c>
    </row>
    <row r="321" spans="1:3" ht="12.75">
      <c r="A321" s="23">
        <v>412500</v>
      </c>
      <c r="B321" s="23" t="s">
        <v>169</v>
      </c>
      <c r="C321" s="125">
        <v>900</v>
      </c>
    </row>
    <row r="322" spans="1:3" ht="12.75">
      <c r="A322" s="23">
        <v>412600</v>
      </c>
      <c r="B322" s="23" t="s">
        <v>171</v>
      </c>
      <c r="C322" s="125">
        <v>800</v>
      </c>
    </row>
    <row r="323" spans="1:3" ht="12.75">
      <c r="A323" s="23">
        <v>412700</v>
      </c>
      <c r="B323" s="23" t="s">
        <v>172</v>
      </c>
      <c r="C323" s="125">
        <v>500</v>
      </c>
    </row>
    <row r="324" spans="1:3" ht="12.75">
      <c r="A324" s="23">
        <v>412900</v>
      </c>
      <c r="B324" s="23" t="s">
        <v>47</v>
      </c>
      <c r="C324" s="125">
        <v>5900</v>
      </c>
    </row>
    <row r="325" spans="1:3" ht="12.75">
      <c r="A325" s="8">
        <v>511000</v>
      </c>
      <c r="B325" s="8" t="s">
        <v>57</v>
      </c>
      <c r="C325" s="16">
        <f>SUBTOTAL(9,C326:C329)</f>
        <v>0</v>
      </c>
    </row>
    <row r="326" spans="1:3" ht="12.75">
      <c r="A326" s="23">
        <v>511100</v>
      </c>
      <c r="B326" s="23" t="s">
        <v>179</v>
      </c>
      <c r="C326" s="125">
        <v>0</v>
      </c>
    </row>
    <row r="327" spans="1:3" ht="12.75">
      <c r="A327" s="23">
        <v>511200</v>
      </c>
      <c r="B327" s="23" t="s">
        <v>178</v>
      </c>
      <c r="C327" s="125"/>
    </row>
    <row r="328" spans="1:3" ht="12.75">
      <c r="A328" s="23">
        <v>511300</v>
      </c>
      <c r="B328" s="23" t="s">
        <v>58</v>
      </c>
      <c r="C328" s="125"/>
    </row>
    <row r="329" spans="1:3" ht="12.75">
      <c r="A329" s="23">
        <v>511700</v>
      </c>
      <c r="B329" s="23" t="s">
        <v>59</v>
      </c>
      <c r="C329" s="125"/>
    </row>
    <row r="330" spans="1:3" ht="15">
      <c r="A330" s="6"/>
      <c r="B330" s="6"/>
      <c r="C330" s="50"/>
    </row>
    <row r="331" spans="1:3" ht="15">
      <c r="A331" s="14">
        <v>9</v>
      </c>
      <c r="B331" s="14" t="s">
        <v>13</v>
      </c>
      <c r="C331" s="56">
        <f>C332+C335+C344+C348</f>
        <v>77000</v>
      </c>
    </row>
    <row r="332" spans="1:3" ht="12.75">
      <c r="A332" s="8">
        <v>411000</v>
      </c>
      <c r="B332" s="8" t="s">
        <v>159</v>
      </c>
      <c r="C332" s="15">
        <f>C333</f>
        <v>12000</v>
      </c>
    </row>
    <row r="333" spans="1:3" ht="12.75">
      <c r="A333" s="29">
        <v>411200</v>
      </c>
      <c r="B333" s="29" t="s">
        <v>161</v>
      </c>
      <c r="C333" s="30">
        <f>C334</f>
        <v>12000</v>
      </c>
    </row>
    <row r="334" spans="1:3" ht="12.75">
      <c r="A334" s="23">
        <v>411211</v>
      </c>
      <c r="B334" s="23" t="s">
        <v>98</v>
      </c>
      <c r="C334" s="125">
        <v>12000</v>
      </c>
    </row>
    <row r="335" spans="1:3" ht="12.75">
      <c r="A335" s="8">
        <v>412000</v>
      </c>
      <c r="B335" s="8" t="s">
        <v>162</v>
      </c>
      <c r="C335" s="15">
        <f>SUBTOTAL(9,C336:C343)</f>
        <v>61000</v>
      </c>
    </row>
    <row r="336" spans="1:3" ht="12.75">
      <c r="A336" s="23">
        <v>412100</v>
      </c>
      <c r="B336" s="23" t="s">
        <v>163</v>
      </c>
      <c r="C336" s="125">
        <v>0</v>
      </c>
    </row>
    <row r="337" spans="1:3" ht="12.75">
      <c r="A337" s="23">
        <v>412200</v>
      </c>
      <c r="B337" s="23" t="s">
        <v>97</v>
      </c>
      <c r="C337" s="125">
        <v>42000</v>
      </c>
    </row>
    <row r="338" spans="1:3" ht="12.75">
      <c r="A338" s="23">
        <v>412300</v>
      </c>
      <c r="B338" s="23" t="s">
        <v>168</v>
      </c>
      <c r="C338" s="125">
        <v>5000</v>
      </c>
    </row>
    <row r="339" spans="1:3" ht="12.75">
      <c r="A339" s="23">
        <v>412400</v>
      </c>
      <c r="B339" s="23" t="s">
        <v>185</v>
      </c>
      <c r="C339" s="125">
        <v>1000</v>
      </c>
    </row>
    <row r="340" spans="1:3" ht="12.75">
      <c r="A340" s="23">
        <v>412500</v>
      </c>
      <c r="B340" s="23" t="s">
        <v>169</v>
      </c>
      <c r="C340" s="125">
        <v>3000</v>
      </c>
    </row>
    <row r="341" spans="1:3" ht="12.75">
      <c r="A341" s="23">
        <v>412600</v>
      </c>
      <c r="B341" s="23" t="s">
        <v>171</v>
      </c>
      <c r="C341" s="125">
        <v>4000</v>
      </c>
    </row>
    <row r="342" spans="1:3" ht="12.75">
      <c r="A342" s="23">
        <v>412700</v>
      </c>
      <c r="B342" s="23" t="s">
        <v>172</v>
      </c>
      <c r="C342" s="125">
        <v>4000</v>
      </c>
    </row>
    <row r="343" spans="1:3" ht="12.75">
      <c r="A343" s="23">
        <v>412900</v>
      </c>
      <c r="B343" s="23" t="s">
        <v>47</v>
      </c>
      <c r="C343" s="125">
        <v>2000</v>
      </c>
    </row>
    <row r="344" spans="1:3" ht="12.75">
      <c r="A344" s="8">
        <v>511000</v>
      </c>
      <c r="B344" s="8" t="s">
        <v>57</v>
      </c>
      <c r="C344" s="16">
        <f>SUBTOTAL(9,C345:C347)</f>
        <v>4000</v>
      </c>
    </row>
    <row r="345" spans="1:3" ht="12.75">
      <c r="A345" s="23">
        <v>511200</v>
      </c>
      <c r="B345" s="23" t="s">
        <v>178</v>
      </c>
      <c r="C345" s="125">
        <v>2000</v>
      </c>
    </row>
    <row r="346" spans="1:3" ht="12.75">
      <c r="A346" s="23">
        <v>511300</v>
      </c>
      <c r="B346" s="23" t="s">
        <v>58</v>
      </c>
      <c r="C346" s="125">
        <v>2000</v>
      </c>
    </row>
    <row r="347" spans="1:3" ht="12.75">
      <c r="A347" s="23">
        <v>511700</v>
      </c>
      <c r="B347" s="23" t="s">
        <v>59</v>
      </c>
      <c r="C347" s="125"/>
    </row>
    <row r="348" spans="1:3" ht="12.75">
      <c r="A348" s="8">
        <v>621000</v>
      </c>
      <c r="B348" s="8" t="s">
        <v>180</v>
      </c>
      <c r="C348" s="16">
        <f>C349</f>
        <v>0</v>
      </c>
    </row>
    <row r="349" spans="1:3" ht="12.75">
      <c r="A349" s="29">
        <v>621900</v>
      </c>
      <c r="B349" s="29" t="s">
        <v>434</v>
      </c>
      <c r="C349" s="33">
        <f>C350</f>
        <v>0</v>
      </c>
    </row>
    <row r="350" spans="1:3" ht="12.75">
      <c r="A350" s="23">
        <v>621921</v>
      </c>
      <c r="B350" s="23" t="s">
        <v>208</v>
      </c>
      <c r="C350" s="31">
        <v>0</v>
      </c>
    </row>
    <row r="351" spans="1:3" ht="15">
      <c r="A351" s="5"/>
      <c r="B351" s="6"/>
      <c r="C351" s="50"/>
    </row>
    <row r="352" spans="1:3" ht="15">
      <c r="A352" s="14">
        <v>10</v>
      </c>
      <c r="B352" s="14" t="s">
        <v>14</v>
      </c>
      <c r="C352" s="20">
        <f>C353+C362</f>
        <v>10000</v>
      </c>
    </row>
    <row r="353" spans="1:3" ht="12.75">
      <c r="A353" s="8">
        <v>412000</v>
      </c>
      <c r="B353" s="8" t="s">
        <v>162</v>
      </c>
      <c r="C353" s="15">
        <f>SUBTOTAL(9,C354:C361)</f>
        <v>7650</v>
      </c>
    </row>
    <row r="354" spans="1:3" ht="15">
      <c r="A354" s="23">
        <v>412100</v>
      </c>
      <c r="B354" s="23" t="s">
        <v>163</v>
      </c>
      <c r="C354" s="50"/>
    </row>
    <row r="355" spans="1:3" ht="12.75">
      <c r="A355" s="23">
        <v>412200</v>
      </c>
      <c r="B355" s="23" t="s">
        <v>97</v>
      </c>
      <c r="C355" s="125">
        <v>2250</v>
      </c>
    </row>
    <row r="356" spans="1:3" ht="12.75">
      <c r="A356" s="23">
        <v>412300</v>
      </c>
      <c r="B356" s="23" t="s">
        <v>168</v>
      </c>
      <c r="C356" s="125">
        <v>900</v>
      </c>
    </row>
    <row r="357" spans="1:3" ht="12.75">
      <c r="A357" s="23">
        <v>412400</v>
      </c>
      <c r="B357" s="23" t="s">
        <v>185</v>
      </c>
      <c r="C357" s="125">
        <v>0</v>
      </c>
    </row>
    <row r="358" spans="1:3" ht="12.75">
      <c r="A358" s="23">
        <v>412500</v>
      </c>
      <c r="B358" s="23" t="s">
        <v>169</v>
      </c>
      <c r="C358" s="125">
        <v>450</v>
      </c>
    </row>
    <row r="359" spans="1:3" ht="12.75">
      <c r="A359" s="23">
        <v>412600</v>
      </c>
      <c r="B359" s="23" t="s">
        <v>171</v>
      </c>
      <c r="C359" s="125">
        <v>900</v>
      </c>
    </row>
    <row r="360" spans="1:3" ht="12.75">
      <c r="A360" s="23">
        <v>412700</v>
      </c>
      <c r="B360" s="23" t="s">
        <v>172</v>
      </c>
      <c r="C360" s="125">
        <v>450</v>
      </c>
    </row>
    <row r="361" spans="1:3" ht="12.75">
      <c r="A361" s="23">
        <v>412900</v>
      </c>
      <c r="B361" s="23" t="s">
        <v>47</v>
      </c>
      <c r="C361" s="125">
        <v>2700</v>
      </c>
    </row>
    <row r="362" spans="1:3" ht="12.75">
      <c r="A362" s="8">
        <v>511000</v>
      </c>
      <c r="B362" s="8" t="s">
        <v>57</v>
      </c>
      <c r="C362" s="16">
        <f>SUBTOTAL(9,C363:C365)</f>
        <v>2350</v>
      </c>
    </row>
    <row r="363" spans="1:3" ht="12.75">
      <c r="A363" s="23">
        <v>511200</v>
      </c>
      <c r="B363" s="23" t="s">
        <v>178</v>
      </c>
      <c r="C363" s="125"/>
    </row>
    <row r="364" spans="1:3" ht="12.75">
      <c r="A364" s="23">
        <v>511300</v>
      </c>
      <c r="B364" s="23" t="s">
        <v>58</v>
      </c>
      <c r="C364" s="125">
        <v>2350</v>
      </c>
    </row>
    <row r="365" spans="1:3" ht="12.75">
      <c r="A365" s="23">
        <v>511700</v>
      </c>
      <c r="B365" s="23" t="s">
        <v>59</v>
      </c>
      <c r="C365" s="125"/>
    </row>
    <row r="366" spans="1:3" ht="15">
      <c r="A366" s="5"/>
      <c r="B366" s="6"/>
      <c r="C366" s="50"/>
    </row>
    <row r="367" spans="1:3" ht="15">
      <c r="A367" s="14">
        <v>11</v>
      </c>
      <c r="B367" s="14" t="s">
        <v>277</v>
      </c>
      <c r="C367" s="56">
        <f>C368+C373+C425+C444</f>
        <v>685797</v>
      </c>
    </row>
    <row r="368" spans="1:3" ht="12.75">
      <c r="A368" s="8">
        <v>414000</v>
      </c>
      <c r="B368" s="8" t="s">
        <v>303</v>
      </c>
      <c r="C368" s="53">
        <f>C369</f>
        <v>120000</v>
      </c>
    </row>
    <row r="369" spans="1:3" ht="12.75">
      <c r="A369" s="29">
        <v>414100</v>
      </c>
      <c r="B369" s="29" t="s">
        <v>303</v>
      </c>
      <c r="C369" s="53">
        <f>C370+C371+C372</f>
        <v>120000</v>
      </c>
    </row>
    <row r="370" spans="1:3" ht="12.75">
      <c r="A370" s="23">
        <v>414142</v>
      </c>
      <c r="B370" s="23" t="s">
        <v>304</v>
      </c>
      <c r="C370" s="125">
        <v>20000</v>
      </c>
    </row>
    <row r="371" spans="1:3" ht="15">
      <c r="A371" s="23">
        <v>414148</v>
      </c>
      <c r="B371" s="23" t="s">
        <v>305</v>
      </c>
      <c r="C371" s="50"/>
    </row>
    <row r="372" spans="1:3" ht="12.75">
      <c r="A372" s="23">
        <v>414141</v>
      </c>
      <c r="B372" s="23" t="s">
        <v>306</v>
      </c>
      <c r="C372" s="125">
        <v>100000</v>
      </c>
    </row>
    <row r="373" spans="1:3" ht="12.75">
      <c r="A373" s="34">
        <v>415000</v>
      </c>
      <c r="B373" s="8" t="s">
        <v>70</v>
      </c>
      <c r="C373" s="15">
        <f>C374</f>
        <v>375797</v>
      </c>
    </row>
    <row r="374" spans="1:3" ht="12.75">
      <c r="A374" s="29">
        <v>415200</v>
      </c>
      <c r="B374" s="29" t="s">
        <v>61</v>
      </c>
      <c r="C374" s="30">
        <f>C375+C381+C384+C394+C395+C398+C399+C400+C401+C406+C413+C414+C415+C416+C417+C418+C419+C420+C421</f>
        <v>375797</v>
      </c>
    </row>
    <row r="375" spans="1:3" ht="12.75">
      <c r="A375" s="29">
        <v>415211</v>
      </c>
      <c r="B375" s="29" t="s">
        <v>71</v>
      </c>
      <c r="C375" s="54">
        <f>SUBTOTAL(9,C376:C380)</f>
        <v>22797</v>
      </c>
    </row>
    <row r="376" spans="1:3" ht="12.75">
      <c r="A376" s="23">
        <v>415211</v>
      </c>
      <c r="B376" s="23" t="s">
        <v>99</v>
      </c>
      <c r="C376" s="125">
        <v>4751</v>
      </c>
    </row>
    <row r="377" spans="1:3" ht="12.75">
      <c r="A377" s="23">
        <v>415211</v>
      </c>
      <c r="B377" s="23" t="s">
        <v>100</v>
      </c>
      <c r="C377" s="125">
        <v>2832</v>
      </c>
    </row>
    <row r="378" spans="1:3" ht="12.75">
      <c r="A378" s="23">
        <v>415211</v>
      </c>
      <c r="B378" s="23" t="s">
        <v>101</v>
      </c>
      <c r="C378" s="125">
        <v>2832</v>
      </c>
    </row>
    <row r="379" spans="1:3" ht="12.75">
      <c r="A379" s="23">
        <v>415211</v>
      </c>
      <c r="B379" s="23" t="s">
        <v>102</v>
      </c>
      <c r="C379" s="125">
        <v>8591</v>
      </c>
    </row>
    <row r="380" spans="1:3" ht="12.75">
      <c r="A380" s="23">
        <v>415211</v>
      </c>
      <c r="B380" s="23" t="s">
        <v>280</v>
      </c>
      <c r="C380" s="125">
        <v>3791</v>
      </c>
    </row>
    <row r="381" spans="1:3" ht="12.75">
      <c r="A381" s="29">
        <v>415212</v>
      </c>
      <c r="B381" s="29" t="s">
        <v>72</v>
      </c>
      <c r="C381" s="30">
        <f>C382+C383</f>
        <v>10000</v>
      </c>
    </row>
    <row r="382" spans="1:3" ht="12.75">
      <c r="A382" s="23">
        <v>415212</v>
      </c>
      <c r="B382" s="23" t="s">
        <v>103</v>
      </c>
      <c r="C382" s="31">
        <v>10000</v>
      </c>
    </row>
    <row r="383" spans="1:3" ht="12.75">
      <c r="A383" s="23">
        <v>415212</v>
      </c>
      <c r="B383" s="23" t="s">
        <v>104</v>
      </c>
      <c r="C383" s="31">
        <v>0</v>
      </c>
    </row>
    <row r="384" spans="1:3" ht="12.75">
      <c r="A384" s="29">
        <v>415213</v>
      </c>
      <c r="B384" s="29" t="s">
        <v>73</v>
      </c>
      <c r="C384" s="33">
        <f>SUBTOTAL(9,C385:C393)</f>
        <v>86000</v>
      </c>
    </row>
    <row r="385" spans="1:3" ht="12.75">
      <c r="A385" s="25">
        <v>415213</v>
      </c>
      <c r="B385" s="25" t="s">
        <v>105</v>
      </c>
      <c r="C385" s="125">
        <v>25000</v>
      </c>
    </row>
    <row r="386" spans="1:3" ht="12.75">
      <c r="A386" s="25">
        <v>415213</v>
      </c>
      <c r="B386" s="25" t="s">
        <v>106</v>
      </c>
      <c r="C386" s="125">
        <v>20000</v>
      </c>
    </row>
    <row r="387" spans="1:3" ht="12.75">
      <c r="A387" s="25">
        <v>415213</v>
      </c>
      <c r="B387" s="25" t="s">
        <v>107</v>
      </c>
      <c r="C387" s="125">
        <v>15000</v>
      </c>
    </row>
    <row r="388" spans="1:3" ht="12.75">
      <c r="A388" s="25">
        <v>415213</v>
      </c>
      <c r="B388" s="25" t="s">
        <v>108</v>
      </c>
      <c r="C388" s="125">
        <v>2000</v>
      </c>
    </row>
    <row r="389" spans="1:3" ht="12.75">
      <c r="A389" s="25">
        <v>415213</v>
      </c>
      <c r="B389" s="25" t="s">
        <v>109</v>
      </c>
      <c r="C389" s="125">
        <v>2000</v>
      </c>
    </row>
    <row r="390" spans="1:3" ht="12.75">
      <c r="A390" s="25">
        <v>415213</v>
      </c>
      <c r="B390" s="25" t="s">
        <v>110</v>
      </c>
      <c r="C390" s="125">
        <v>2000</v>
      </c>
    </row>
    <row r="391" spans="1:3" ht="12.75">
      <c r="A391" s="25">
        <v>415213</v>
      </c>
      <c r="B391" s="25" t="s">
        <v>111</v>
      </c>
      <c r="C391" s="125">
        <v>10000</v>
      </c>
    </row>
    <row r="392" spans="1:3" ht="12.75">
      <c r="A392" s="25">
        <v>415213</v>
      </c>
      <c r="B392" s="25" t="s">
        <v>112</v>
      </c>
      <c r="C392" s="125">
        <v>10000</v>
      </c>
    </row>
    <row r="393" spans="1:3" ht="12.75">
      <c r="A393" s="25">
        <v>415213</v>
      </c>
      <c r="B393" s="25" t="s">
        <v>449</v>
      </c>
      <c r="C393" s="125"/>
    </row>
    <row r="394" spans="1:3" ht="12.75">
      <c r="A394" s="36">
        <v>415214</v>
      </c>
      <c r="B394" s="36" t="s">
        <v>74</v>
      </c>
      <c r="C394" s="126">
        <v>10000</v>
      </c>
    </row>
    <row r="395" spans="1:3" ht="12.75">
      <c r="A395" s="29">
        <v>415215</v>
      </c>
      <c r="B395" s="36" t="s">
        <v>133</v>
      </c>
      <c r="C395" s="41">
        <f>C396+C397</f>
        <v>50000</v>
      </c>
    </row>
    <row r="396" spans="1:3" ht="12.75">
      <c r="A396" s="26">
        <v>415215</v>
      </c>
      <c r="B396" s="23" t="s">
        <v>113</v>
      </c>
      <c r="C396" s="31">
        <v>50000</v>
      </c>
    </row>
    <row r="397" spans="1:3" ht="12.75">
      <c r="A397" s="23">
        <v>415215</v>
      </c>
      <c r="B397" s="25" t="s">
        <v>276</v>
      </c>
      <c r="C397" s="31">
        <v>0</v>
      </c>
    </row>
    <row r="398" spans="1:3" ht="12.75">
      <c r="A398" s="42">
        <v>415216</v>
      </c>
      <c r="B398" s="36" t="s">
        <v>134</v>
      </c>
      <c r="C398" s="33">
        <v>0</v>
      </c>
    </row>
    <row r="399" spans="1:3" ht="12.75">
      <c r="A399" s="42">
        <v>415217</v>
      </c>
      <c r="B399" s="36" t="s">
        <v>269</v>
      </c>
      <c r="C399" s="33">
        <v>0</v>
      </c>
    </row>
    <row r="400" spans="1:3" ht="12.75">
      <c r="A400" s="43">
        <v>415218</v>
      </c>
      <c r="B400" s="29" t="s">
        <v>135</v>
      </c>
      <c r="C400" s="33">
        <v>0</v>
      </c>
    </row>
    <row r="401" spans="1:3" ht="12.75">
      <c r="A401" s="29">
        <v>415219</v>
      </c>
      <c r="B401" s="38" t="s">
        <v>270</v>
      </c>
      <c r="C401" s="33">
        <f>C402+C403+C404+C405</f>
        <v>75000</v>
      </c>
    </row>
    <row r="402" spans="1:3" ht="12.75">
      <c r="A402" s="23">
        <v>415219</v>
      </c>
      <c r="B402" s="23" t="s">
        <v>114</v>
      </c>
      <c r="C402" s="125">
        <v>45000</v>
      </c>
    </row>
    <row r="403" spans="1:3" ht="12.75">
      <c r="A403" s="23">
        <v>415219</v>
      </c>
      <c r="B403" s="23" t="s">
        <v>137</v>
      </c>
      <c r="C403" s="125">
        <v>5000</v>
      </c>
    </row>
    <row r="404" spans="1:3" ht="12.75">
      <c r="A404" s="23">
        <v>415219</v>
      </c>
      <c r="B404" s="23" t="s">
        <v>139</v>
      </c>
      <c r="C404" s="125">
        <v>10000</v>
      </c>
    </row>
    <row r="405" spans="1:3" ht="12.75">
      <c r="A405" s="23">
        <v>415219</v>
      </c>
      <c r="B405" s="23" t="s">
        <v>138</v>
      </c>
      <c r="C405" s="125">
        <v>15000</v>
      </c>
    </row>
    <row r="406" spans="1:3" ht="12.75">
      <c r="A406" s="29">
        <v>415222</v>
      </c>
      <c r="B406" s="29" t="s">
        <v>219</v>
      </c>
      <c r="C406" s="33">
        <f>SUBTOTAL(9,C407:C412)</f>
        <v>122000</v>
      </c>
    </row>
    <row r="407" spans="1:3" ht="12.75">
      <c r="A407" s="24">
        <v>415222</v>
      </c>
      <c r="B407" s="24" t="s">
        <v>216</v>
      </c>
      <c r="C407" s="125">
        <v>70000</v>
      </c>
    </row>
    <row r="408" spans="1:3" ht="12.75">
      <c r="A408" s="24">
        <v>415222</v>
      </c>
      <c r="B408" s="24" t="s">
        <v>217</v>
      </c>
      <c r="C408" s="125">
        <v>50000</v>
      </c>
    </row>
    <row r="409" spans="1:3" ht="12.75">
      <c r="A409" s="24">
        <v>415222</v>
      </c>
      <c r="B409" s="24" t="s">
        <v>218</v>
      </c>
      <c r="C409" s="125"/>
    </row>
    <row r="410" spans="1:3" ht="12.75">
      <c r="A410" s="27">
        <v>415222</v>
      </c>
      <c r="B410" s="27" t="s">
        <v>494</v>
      </c>
      <c r="C410" s="125">
        <v>0</v>
      </c>
    </row>
    <row r="411" spans="1:3" ht="12.75">
      <c r="A411" s="27">
        <v>415222</v>
      </c>
      <c r="B411" s="27" t="s">
        <v>115</v>
      </c>
      <c r="C411" s="125">
        <v>1000</v>
      </c>
    </row>
    <row r="412" spans="1:3" ht="12.75">
      <c r="A412" s="27">
        <v>415222</v>
      </c>
      <c r="B412" s="27" t="s">
        <v>116</v>
      </c>
      <c r="C412" s="125">
        <v>1000</v>
      </c>
    </row>
    <row r="413" spans="1:3" ht="12.75">
      <c r="A413" s="36">
        <v>415232</v>
      </c>
      <c r="B413" s="36" t="s">
        <v>150</v>
      </c>
      <c r="C413" s="33">
        <v>0</v>
      </c>
    </row>
    <row r="414" spans="1:3" ht="12.75">
      <c r="A414" s="36">
        <v>415233</v>
      </c>
      <c r="B414" s="29" t="s">
        <v>151</v>
      </c>
      <c r="C414" s="33">
        <v>0</v>
      </c>
    </row>
    <row r="415" spans="1:3" ht="12.75">
      <c r="A415" s="29">
        <v>415234</v>
      </c>
      <c r="B415" s="29" t="s">
        <v>75</v>
      </c>
      <c r="C415" s="33">
        <v>0</v>
      </c>
    </row>
    <row r="416" spans="1:3" ht="12.75">
      <c r="A416" s="29">
        <v>415235</v>
      </c>
      <c r="B416" s="36" t="s">
        <v>136</v>
      </c>
      <c r="C416" s="33">
        <v>0</v>
      </c>
    </row>
    <row r="417" spans="1:3" ht="12.75">
      <c r="A417" s="37">
        <v>415236</v>
      </c>
      <c r="B417" s="36" t="s">
        <v>152</v>
      </c>
      <c r="C417" s="33">
        <v>0</v>
      </c>
    </row>
    <row r="418" spans="1:3" ht="12.75">
      <c r="A418" s="37">
        <v>415237</v>
      </c>
      <c r="B418" s="36" t="s">
        <v>153</v>
      </c>
      <c r="C418" s="33">
        <v>0</v>
      </c>
    </row>
    <row r="419" spans="1:3" ht="12.75">
      <c r="A419" s="37">
        <v>415238</v>
      </c>
      <c r="B419" s="29" t="s">
        <v>154</v>
      </c>
      <c r="C419" s="33">
        <v>0</v>
      </c>
    </row>
    <row r="420" spans="1:3" ht="12.75">
      <c r="A420" s="37">
        <v>415239</v>
      </c>
      <c r="B420" s="29" t="s">
        <v>76</v>
      </c>
      <c r="C420" s="33">
        <v>0</v>
      </c>
    </row>
    <row r="421" spans="1:3" ht="12.75">
      <c r="A421" s="37">
        <v>415242</v>
      </c>
      <c r="B421" s="29" t="s">
        <v>271</v>
      </c>
      <c r="C421" s="33">
        <f>C422+C423+C424</f>
        <v>0</v>
      </c>
    </row>
    <row r="422" spans="1:3" ht="12.75">
      <c r="A422" s="28">
        <v>415242</v>
      </c>
      <c r="B422" s="24" t="s">
        <v>216</v>
      </c>
      <c r="C422" s="35"/>
    </row>
    <row r="423" spans="1:3" ht="12.75">
      <c r="A423" s="28">
        <v>415242</v>
      </c>
      <c r="B423" s="27" t="s">
        <v>115</v>
      </c>
      <c r="C423" s="35">
        <v>0</v>
      </c>
    </row>
    <row r="424" spans="1:3" ht="12.75">
      <c r="A424" s="28">
        <v>415242</v>
      </c>
      <c r="B424" s="27" t="s">
        <v>116</v>
      </c>
      <c r="C424" s="35">
        <v>0</v>
      </c>
    </row>
    <row r="425" spans="1:3" ht="12.75">
      <c r="A425" s="34">
        <v>416000</v>
      </c>
      <c r="B425" s="8" t="s">
        <v>194</v>
      </c>
      <c r="C425" s="16">
        <f>C426</f>
        <v>140000</v>
      </c>
    </row>
    <row r="426" spans="1:3" ht="12.75">
      <c r="A426" s="29">
        <v>416100</v>
      </c>
      <c r="B426" s="29" t="s">
        <v>195</v>
      </c>
      <c r="C426" s="33">
        <f>SUBTOTAL(9,C427:C443)</f>
        <v>140000</v>
      </c>
    </row>
    <row r="427" spans="1:3" ht="12.75">
      <c r="A427" s="23">
        <v>416122</v>
      </c>
      <c r="B427" s="23" t="s">
        <v>220</v>
      </c>
      <c r="C427" s="125">
        <v>0</v>
      </c>
    </row>
    <row r="428" spans="1:3" ht="12.75">
      <c r="A428" s="23">
        <v>416123</v>
      </c>
      <c r="B428" s="23" t="s">
        <v>221</v>
      </c>
      <c r="C428" s="125">
        <v>0</v>
      </c>
    </row>
    <row r="429" spans="1:3" ht="12.75">
      <c r="A429" s="23">
        <v>416124</v>
      </c>
      <c r="B429" s="23" t="s">
        <v>196</v>
      </c>
      <c r="C429" s="125">
        <v>110000</v>
      </c>
    </row>
    <row r="430" spans="1:3" ht="12.75">
      <c r="A430" s="23">
        <v>416125</v>
      </c>
      <c r="B430" s="23" t="s">
        <v>197</v>
      </c>
      <c r="C430" s="125">
        <v>0</v>
      </c>
    </row>
    <row r="431" spans="1:3" ht="12.75">
      <c r="A431" s="23">
        <v>416126</v>
      </c>
      <c r="B431" s="23" t="s">
        <v>198</v>
      </c>
      <c r="C431" s="125">
        <v>25000</v>
      </c>
    </row>
    <row r="432" spans="1:3" ht="12.75">
      <c r="A432" s="23">
        <v>416127</v>
      </c>
      <c r="B432" s="23" t="s">
        <v>199</v>
      </c>
      <c r="C432" s="125">
        <v>0</v>
      </c>
    </row>
    <row r="433" spans="1:3" ht="12.75">
      <c r="A433" s="23">
        <v>416128</v>
      </c>
      <c r="B433" s="23" t="s">
        <v>200</v>
      </c>
      <c r="C433" s="125"/>
    </row>
    <row r="434" spans="1:3" ht="12.75">
      <c r="A434" s="23">
        <v>416129</v>
      </c>
      <c r="B434" s="23" t="s">
        <v>201</v>
      </c>
      <c r="C434" s="125">
        <v>5000</v>
      </c>
    </row>
    <row r="435" spans="1:3" ht="12.75">
      <c r="A435" s="23">
        <v>416141</v>
      </c>
      <c r="B435" s="23" t="s">
        <v>222</v>
      </c>
      <c r="C435" s="125"/>
    </row>
    <row r="436" spans="1:3" ht="12.75">
      <c r="A436" s="23">
        <v>416142</v>
      </c>
      <c r="B436" s="23" t="s">
        <v>223</v>
      </c>
      <c r="C436" s="125"/>
    </row>
    <row r="437" spans="1:3" ht="12.75">
      <c r="A437" s="23">
        <v>416143</v>
      </c>
      <c r="B437" s="23" t="s">
        <v>224</v>
      </c>
      <c r="C437" s="125"/>
    </row>
    <row r="438" spans="1:3" ht="12.75">
      <c r="A438" s="23">
        <v>416144</v>
      </c>
      <c r="B438" s="23" t="s">
        <v>202</v>
      </c>
      <c r="C438" s="125"/>
    </row>
    <row r="439" spans="1:3" ht="12.75">
      <c r="A439" s="23">
        <v>416145</v>
      </c>
      <c r="B439" s="23" t="s">
        <v>203</v>
      </c>
      <c r="C439" s="125"/>
    </row>
    <row r="440" spans="1:3" ht="12.75">
      <c r="A440" s="23">
        <v>416146</v>
      </c>
      <c r="B440" s="23" t="s">
        <v>204</v>
      </c>
      <c r="C440" s="125"/>
    </row>
    <row r="441" spans="1:3" ht="12.75">
      <c r="A441" s="23">
        <v>416147</v>
      </c>
      <c r="B441" s="23" t="s">
        <v>205</v>
      </c>
      <c r="C441" s="125"/>
    </row>
    <row r="442" spans="1:3" ht="12.75">
      <c r="A442" s="23">
        <v>416148</v>
      </c>
      <c r="B442" s="23" t="s">
        <v>206</v>
      </c>
      <c r="C442" s="125"/>
    </row>
    <row r="443" spans="1:3" ht="12.75">
      <c r="A443" s="23">
        <v>416149</v>
      </c>
      <c r="B443" s="23" t="s">
        <v>207</v>
      </c>
      <c r="C443" s="125">
        <v>0</v>
      </c>
    </row>
    <row r="444" spans="1:3" ht="12.75">
      <c r="A444" s="128">
        <v>482000</v>
      </c>
      <c r="B444" s="128" t="s">
        <v>322</v>
      </c>
      <c r="C444" s="129">
        <f>C445</f>
        <v>50000</v>
      </c>
    </row>
    <row r="445" spans="1:3" ht="12.75">
      <c r="A445" s="113">
        <v>482100</v>
      </c>
      <c r="B445" s="113" t="s">
        <v>322</v>
      </c>
      <c r="C445" s="115">
        <f>C446</f>
        <v>50000</v>
      </c>
    </row>
    <row r="446" spans="1:3" ht="12.75">
      <c r="A446" s="117">
        <v>482100</v>
      </c>
      <c r="B446" s="117" t="s">
        <v>492</v>
      </c>
      <c r="C446" s="127">
        <v>50000</v>
      </c>
    </row>
    <row r="447" spans="1:3" ht="15">
      <c r="A447" s="5"/>
      <c r="B447" s="14" t="s">
        <v>119</v>
      </c>
      <c r="C447" s="56">
        <f>C115+C125-C134+C136+C139+C163-C206+C217-C264+C266-C310+C312+C331-C350+C352+C367</f>
        <v>4633766</v>
      </c>
    </row>
    <row r="448" spans="1:3" ht="15">
      <c r="A448" s="5"/>
      <c r="B448" s="14" t="s">
        <v>120</v>
      </c>
      <c r="C448" s="56">
        <f>C447+C134+C206+C264+C310+C350</f>
        <v>5011338</v>
      </c>
    </row>
    <row r="449" spans="1:3" ht="15">
      <c r="A449" s="5"/>
      <c r="B449" s="5"/>
      <c r="C449" s="50"/>
    </row>
    <row r="450" spans="1:3" ht="15">
      <c r="A450" s="4"/>
      <c r="B450" s="4" t="s">
        <v>40</v>
      </c>
      <c r="C450" s="19">
        <f>C497</f>
        <v>5011338</v>
      </c>
    </row>
    <row r="451" spans="1:3" ht="15">
      <c r="A451" s="14">
        <v>411000</v>
      </c>
      <c r="B451" s="14" t="s">
        <v>159</v>
      </c>
      <c r="C451" s="19">
        <f>C452+C453</f>
        <v>1357171</v>
      </c>
    </row>
    <row r="452" spans="1:3" ht="12.75">
      <c r="A452" s="45">
        <v>411100</v>
      </c>
      <c r="B452" s="6" t="s">
        <v>160</v>
      </c>
      <c r="C452" s="11">
        <f>C141+C268+C314</f>
        <v>1077601</v>
      </c>
    </row>
    <row r="453" spans="1:3" ht="12.75">
      <c r="A453" s="45">
        <v>411200</v>
      </c>
      <c r="B453" s="6" t="s">
        <v>161</v>
      </c>
      <c r="C453" s="11">
        <f>C144+C271+C315+C333</f>
        <v>279570</v>
      </c>
    </row>
    <row r="454" spans="1:3" ht="15">
      <c r="A454" s="14">
        <v>412000</v>
      </c>
      <c r="B454" s="14" t="s">
        <v>146</v>
      </c>
      <c r="C454" s="19">
        <f>SUBTOTAL(9,C455:C463)</f>
        <v>1118729</v>
      </c>
    </row>
    <row r="455" spans="1:3" ht="12.75">
      <c r="A455" s="6">
        <v>412100</v>
      </c>
      <c r="B455" s="6" t="s">
        <v>163</v>
      </c>
      <c r="C455" s="11">
        <f>C146+C219+C273+C317+C336+C354</f>
        <v>700</v>
      </c>
    </row>
    <row r="456" spans="1:3" ht="12.75">
      <c r="A456" s="6">
        <v>412200</v>
      </c>
      <c r="B456" s="6" t="s">
        <v>147</v>
      </c>
      <c r="C456" s="11">
        <f>C147+C221+C274+C318+C337+C355</f>
        <v>139372</v>
      </c>
    </row>
    <row r="457" spans="1:3" ht="12.75">
      <c r="A457" s="5">
        <v>412300</v>
      </c>
      <c r="B457" s="6" t="s">
        <v>168</v>
      </c>
      <c r="C457" s="11">
        <f>C148+C275+C319+C338+C356</f>
        <v>36496</v>
      </c>
    </row>
    <row r="458" spans="1:3" ht="12.75">
      <c r="A458" s="5">
        <v>412400</v>
      </c>
      <c r="B458" s="6" t="s">
        <v>185</v>
      </c>
      <c r="C458" s="11">
        <f>C149+C225+C320+C339+C357</f>
        <v>13000</v>
      </c>
    </row>
    <row r="459" spans="1:3" ht="12.75">
      <c r="A459" s="5">
        <v>412500</v>
      </c>
      <c r="B459" s="6" t="s">
        <v>169</v>
      </c>
      <c r="C459" s="11">
        <f>C150+C228+C276+C321+C340+C358</f>
        <v>190350</v>
      </c>
    </row>
    <row r="460" spans="1:3" ht="12.75">
      <c r="A460" s="5">
        <v>412600</v>
      </c>
      <c r="B460" s="6" t="s">
        <v>171</v>
      </c>
      <c r="C460" s="11">
        <f>C151+C232+C277+C322+C341+C359</f>
        <v>25700</v>
      </c>
    </row>
    <row r="461" spans="1:3" ht="12.75">
      <c r="A461" s="5">
        <v>412700</v>
      </c>
      <c r="B461" s="6" t="s">
        <v>172</v>
      </c>
      <c r="C461" s="11">
        <f>C152+C165+C235+C278+C323+C342+C360</f>
        <v>69850</v>
      </c>
    </row>
    <row r="462" spans="1:3" ht="12.75">
      <c r="A462" s="5">
        <v>412800</v>
      </c>
      <c r="B462" s="6" t="s">
        <v>140</v>
      </c>
      <c r="C462" s="11">
        <f>C243</f>
        <v>316000</v>
      </c>
    </row>
    <row r="463" spans="1:3" ht="12.75">
      <c r="A463" s="5">
        <v>412900</v>
      </c>
      <c r="B463" s="6" t="s">
        <v>47</v>
      </c>
      <c r="C463" s="11">
        <f>C117+C127+C153+C168+C247+C279+C324+C343+C361</f>
        <v>327261</v>
      </c>
    </row>
    <row r="464" spans="1:3" ht="15">
      <c r="A464" s="14">
        <v>413000</v>
      </c>
      <c r="B464" s="14" t="s">
        <v>62</v>
      </c>
      <c r="C464" s="19">
        <f>C465+C466+C467+C468</f>
        <v>256730</v>
      </c>
    </row>
    <row r="465" spans="1:3" ht="12.75">
      <c r="A465" s="6">
        <v>413100</v>
      </c>
      <c r="B465" s="6" t="s">
        <v>399</v>
      </c>
      <c r="C465" s="11">
        <f>C171</f>
        <v>98850</v>
      </c>
    </row>
    <row r="466" spans="1:3" ht="12.75">
      <c r="A466" s="5">
        <v>413300</v>
      </c>
      <c r="B466" s="6" t="s">
        <v>63</v>
      </c>
      <c r="C466" s="11">
        <f>C173</f>
        <v>157580</v>
      </c>
    </row>
    <row r="467" spans="1:3" ht="12.75">
      <c r="A467" s="5">
        <v>413900</v>
      </c>
      <c r="B467" s="6" t="s">
        <v>50</v>
      </c>
      <c r="C467" s="11">
        <f>C257</f>
        <v>300</v>
      </c>
    </row>
    <row r="468" spans="1:3" ht="12.75">
      <c r="A468" s="5">
        <v>413400</v>
      </c>
      <c r="B468" s="6" t="s">
        <v>478</v>
      </c>
      <c r="C468" s="11">
        <f>C178</f>
        <v>0</v>
      </c>
    </row>
    <row r="469" spans="1:3" ht="15">
      <c r="A469" s="14">
        <v>414000</v>
      </c>
      <c r="B469" s="14" t="s">
        <v>303</v>
      </c>
      <c r="C469" s="19">
        <f>C470</f>
        <v>120000</v>
      </c>
    </row>
    <row r="470" spans="1:3" ht="12.75">
      <c r="A470" s="6">
        <v>414100</v>
      </c>
      <c r="B470" s="6" t="s">
        <v>303</v>
      </c>
      <c r="C470" s="11">
        <f>C369</f>
        <v>120000</v>
      </c>
    </row>
    <row r="471" spans="1:3" ht="15">
      <c r="A471" s="14">
        <v>415000</v>
      </c>
      <c r="B471" s="14" t="s">
        <v>70</v>
      </c>
      <c r="C471" s="19">
        <f>C472</f>
        <v>375797</v>
      </c>
    </row>
    <row r="472" spans="1:3" ht="12.75">
      <c r="A472" s="6">
        <v>415200</v>
      </c>
      <c r="B472" s="6" t="s">
        <v>61</v>
      </c>
      <c r="C472" s="11">
        <f>C374</f>
        <v>375797</v>
      </c>
    </row>
    <row r="473" spans="1:3" ht="15">
      <c r="A473" s="14">
        <v>416000</v>
      </c>
      <c r="B473" s="14" t="s">
        <v>148</v>
      </c>
      <c r="C473" s="19">
        <f>C474+C475+C476</f>
        <v>845931</v>
      </c>
    </row>
    <row r="474" spans="1:3" ht="12.75">
      <c r="A474" s="5">
        <v>416100</v>
      </c>
      <c r="B474" s="6" t="s">
        <v>195</v>
      </c>
      <c r="C474" s="11">
        <f>C281+C426</f>
        <v>597496</v>
      </c>
    </row>
    <row r="475" spans="1:3" ht="12.75">
      <c r="A475" s="5">
        <v>416200</v>
      </c>
      <c r="B475" s="6" t="s">
        <v>141</v>
      </c>
      <c r="C475" s="11">
        <f>C293</f>
        <v>57974</v>
      </c>
    </row>
    <row r="476" spans="1:3" ht="12.75">
      <c r="A476" s="5">
        <v>416300</v>
      </c>
      <c r="B476" s="6" t="s">
        <v>142</v>
      </c>
      <c r="C476" s="11">
        <f>C297</f>
        <v>190461</v>
      </c>
    </row>
    <row r="477" spans="1:3" ht="15">
      <c r="A477" s="14">
        <v>481000</v>
      </c>
      <c r="B477" s="14" t="s">
        <v>156</v>
      </c>
      <c r="C477" s="19">
        <f>C478</f>
        <v>0</v>
      </c>
    </row>
    <row r="478" spans="1:3" ht="12.75">
      <c r="A478" s="6">
        <v>481200</v>
      </c>
      <c r="B478" s="6" t="s">
        <v>380</v>
      </c>
      <c r="C478" s="11">
        <f>C260</f>
        <v>0</v>
      </c>
    </row>
    <row r="479" spans="1:3" ht="15">
      <c r="A479" s="133">
        <v>482000</v>
      </c>
      <c r="B479" s="133" t="s">
        <v>322</v>
      </c>
      <c r="C479" s="134">
        <f>C480</f>
        <v>50000</v>
      </c>
    </row>
    <row r="480" spans="1:3" ht="12.75">
      <c r="A480" s="135">
        <v>482100</v>
      </c>
      <c r="B480" s="135" t="s">
        <v>322</v>
      </c>
      <c r="C480" s="136">
        <f>C445</f>
        <v>50000</v>
      </c>
    </row>
    <row r="481" spans="1:3" ht="12.75">
      <c r="A481" s="135"/>
      <c r="B481" s="140" t="s">
        <v>497</v>
      </c>
      <c r="C481" s="141">
        <f>C137</f>
        <v>80486</v>
      </c>
    </row>
    <row r="482" spans="1:3" ht="12.75">
      <c r="A482" s="6"/>
      <c r="B482" s="4" t="s">
        <v>452</v>
      </c>
      <c r="C482" s="44">
        <f>C451+C454+C464+C469+C471+C473+C477+C479+C481</f>
        <v>4204844</v>
      </c>
    </row>
    <row r="483" spans="1:3" ht="15">
      <c r="A483" s="14">
        <v>511000</v>
      </c>
      <c r="B483" s="14" t="s">
        <v>57</v>
      </c>
      <c r="C483" s="19">
        <f>SUBTOTAL(9,C484:C487)</f>
        <v>326922</v>
      </c>
    </row>
    <row r="484" spans="1:3" ht="12.75">
      <c r="A484" s="6">
        <v>511100</v>
      </c>
      <c r="B484" s="6" t="s">
        <v>143</v>
      </c>
      <c r="C484" s="11">
        <f>C181+C326</f>
        <v>315572</v>
      </c>
    </row>
    <row r="485" spans="1:3" ht="12.75">
      <c r="A485" s="5">
        <v>511200</v>
      </c>
      <c r="B485" s="6" t="s">
        <v>149</v>
      </c>
      <c r="C485" s="11">
        <f>C157+C186+C305+C327+C345+C363</f>
        <v>2000</v>
      </c>
    </row>
    <row r="486" spans="1:3" ht="12.75">
      <c r="A486" s="5">
        <v>511300</v>
      </c>
      <c r="B486" s="6" t="s">
        <v>58</v>
      </c>
      <c r="C486" s="11">
        <f>C158+C191+C306+C328+C346+C364</f>
        <v>9350</v>
      </c>
    </row>
    <row r="487" spans="1:3" ht="12.75">
      <c r="A487" s="5">
        <v>511700</v>
      </c>
      <c r="B487" s="6" t="s">
        <v>144</v>
      </c>
      <c r="C487" s="11">
        <f>C159+C199+C307+C329+C347+C365</f>
        <v>0</v>
      </c>
    </row>
    <row r="488" spans="1:3" ht="15">
      <c r="A488" s="14">
        <v>516000</v>
      </c>
      <c r="B488" s="14" t="s">
        <v>341</v>
      </c>
      <c r="C488" s="19">
        <f>C489</f>
        <v>2000</v>
      </c>
    </row>
    <row r="489" spans="1:3" ht="12.75">
      <c r="A489" s="6">
        <v>516100</v>
      </c>
      <c r="B489" s="6" t="s">
        <v>341</v>
      </c>
      <c r="C489" s="11">
        <f>C161</f>
        <v>2000</v>
      </c>
    </row>
    <row r="490" spans="1:3" ht="15">
      <c r="A490" s="133">
        <v>517000</v>
      </c>
      <c r="B490" s="133" t="s">
        <v>342</v>
      </c>
      <c r="C490" s="134">
        <f>C491</f>
        <v>100000</v>
      </c>
    </row>
    <row r="491" spans="1:3" ht="12.75">
      <c r="A491" s="135">
        <v>517100</v>
      </c>
      <c r="B491" s="135" t="s">
        <v>342</v>
      </c>
      <c r="C491" s="136">
        <f>C204</f>
        <v>100000</v>
      </c>
    </row>
    <row r="492" spans="1:3" ht="15">
      <c r="A492" s="14">
        <v>621000</v>
      </c>
      <c r="B492" s="14" t="s">
        <v>180</v>
      </c>
      <c r="C492" s="19">
        <f>C493+C494+C495</f>
        <v>377572</v>
      </c>
    </row>
    <row r="493" spans="1:3" ht="12.75">
      <c r="A493" s="6">
        <v>621100</v>
      </c>
      <c r="B493" s="6" t="s">
        <v>445</v>
      </c>
      <c r="C493" s="11">
        <f>C207</f>
        <v>140380</v>
      </c>
    </row>
    <row r="494" spans="1:3" ht="12.75">
      <c r="A494" s="6">
        <v>621300</v>
      </c>
      <c r="B494" s="6" t="s">
        <v>181</v>
      </c>
      <c r="C494" s="11">
        <f>C209</f>
        <v>237192</v>
      </c>
    </row>
    <row r="495" spans="1:3" ht="12.75">
      <c r="A495" s="6">
        <v>621900</v>
      </c>
      <c r="B495" s="6" t="s">
        <v>208</v>
      </c>
      <c r="C495" s="11">
        <f>C133+C214+C263+C309+C349</f>
        <v>0</v>
      </c>
    </row>
    <row r="496" spans="1:3" ht="15">
      <c r="A496" s="5"/>
      <c r="B496" s="14" t="s">
        <v>39</v>
      </c>
      <c r="C496" s="19">
        <f>C483+C488+C490+C492</f>
        <v>806494</v>
      </c>
    </row>
    <row r="497" spans="1:3" ht="15">
      <c r="A497" s="5"/>
      <c r="B497" s="14" t="s">
        <v>453</v>
      </c>
      <c r="C497" s="19">
        <f>C482+C496</f>
        <v>5011338</v>
      </c>
    </row>
    <row r="498" spans="1:3" ht="15">
      <c r="A498" s="5"/>
      <c r="B498" s="4"/>
      <c r="C498" s="50"/>
    </row>
    <row r="499" spans="1:3" ht="15">
      <c r="A499" s="4" t="s">
        <v>25</v>
      </c>
      <c r="B499" s="14" t="s">
        <v>145</v>
      </c>
      <c r="C499" s="19">
        <f>SUBTOTAL(9,C500:C509)</f>
        <v>3710731</v>
      </c>
    </row>
    <row r="500" spans="1:3" ht="12.75">
      <c r="A500" s="5" t="s">
        <v>29</v>
      </c>
      <c r="B500" s="5" t="s">
        <v>15</v>
      </c>
      <c r="C500" s="142">
        <v>1765335</v>
      </c>
    </row>
    <row r="501" spans="1:3" ht="12.75">
      <c r="A501" s="5" t="s">
        <v>30</v>
      </c>
      <c r="B501" s="5" t="s">
        <v>26</v>
      </c>
      <c r="C501" s="142">
        <v>0</v>
      </c>
    </row>
    <row r="502" spans="1:3" ht="12.75">
      <c r="A502" s="5" t="s">
        <v>31</v>
      </c>
      <c r="B502" s="5" t="s">
        <v>27</v>
      </c>
      <c r="C502" s="142">
        <v>0</v>
      </c>
    </row>
    <row r="503" spans="1:3" ht="12.75">
      <c r="A503" s="5" t="s">
        <v>32</v>
      </c>
      <c r="B503" s="5" t="s">
        <v>16</v>
      </c>
      <c r="C503" s="142">
        <v>90500</v>
      </c>
    </row>
    <row r="504" spans="1:3" ht="12.75">
      <c r="A504" s="5" t="s">
        <v>33</v>
      </c>
      <c r="B504" s="5" t="s">
        <v>17</v>
      </c>
      <c r="C504" s="142">
        <v>40000</v>
      </c>
    </row>
    <row r="505" spans="1:3" ht="12.75">
      <c r="A505" s="5" t="s">
        <v>34</v>
      </c>
      <c r="B505" s="5" t="s">
        <v>18</v>
      </c>
      <c r="C505" s="142">
        <v>396000</v>
      </c>
    </row>
    <row r="506" spans="1:3" ht="12.75">
      <c r="A506" s="5" t="s">
        <v>35</v>
      </c>
      <c r="B506" s="5" t="s">
        <v>19</v>
      </c>
      <c r="C506" s="142">
        <v>50000</v>
      </c>
    </row>
    <row r="507" spans="1:3" ht="12.75">
      <c r="A507" s="5" t="s">
        <v>36</v>
      </c>
      <c r="B507" s="5" t="s">
        <v>20</v>
      </c>
      <c r="C507" s="142">
        <v>227147</v>
      </c>
    </row>
    <row r="508" spans="1:3" ht="12.75">
      <c r="A508" s="5" t="s">
        <v>37</v>
      </c>
      <c r="B508" s="5" t="s">
        <v>21</v>
      </c>
      <c r="C508" s="142">
        <v>237700</v>
      </c>
    </row>
    <row r="509" spans="1:3" ht="12.75">
      <c r="A509" s="5" t="s">
        <v>38</v>
      </c>
      <c r="B509" s="5" t="s">
        <v>28</v>
      </c>
      <c r="C509" s="142">
        <v>904049</v>
      </c>
    </row>
    <row r="510" spans="1:3" ht="15">
      <c r="A510" s="5"/>
      <c r="B510" s="14" t="s">
        <v>39</v>
      </c>
      <c r="C510" s="19">
        <f>C499</f>
        <v>3710731</v>
      </c>
    </row>
    <row r="511" spans="1:3" ht="15">
      <c r="A511" s="46"/>
      <c r="B511" s="47"/>
      <c r="C511" s="48"/>
    </row>
  </sheetData>
  <sheetProtection/>
  <printOptions/>
  <pageMargins left="0.25" right="0.25" top="1" bottom="1" header="0.5" footer="0.5"/>
  <pageSetup horizontalDpi="600" verticalDpi="600" orientation="landscape" paperSize="9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481"/>
  <sheetViews>
    <sheetView tabSelected="1" view="pageLayout" workbookViewId="0" topLeftCell="A1">
      <selection activeCell="B477" sqref="B477"/>
    </sheetView>
  </sheetViews>
  <sheetFormatPr defaultColWidth="9.140625" defaultRowHeight="12.75"/>
  <cols>
    <col min="1" max="1" width="9.7109375" style="0" customWidth="1"/>
    <col min="2" max="2" width="79.140625" style="0" customWidth="1"/>
    <col min="3" max="3" width="12.8515625" style="0" customWidth="1"/>
  </cols>
  <sheetData>
    <row r="1" ht="19.5" thickBot="1">
      <c r="A1" s="58" t="s">
        <v>499</v>
      </c>
    </row>
    <row r="2" spans="1:3" ht="12.75">
      <c r="A2" s="59" t="s">
        <v>307</v>
      </c>
      <c r="B2" s="59" t="s">
        <v>308</v>
      </c>
      <c r="C2" s="121" t="s">
        <v>503</v>
      </c>
    </row>
    <row r="3" spans="1:3" ht="13.5" thickBot="1">
      <c r="A3" s="60" t="s">
        <v>309</v>
      </c>
      <c r="B3" s="61"/>
      <c r="C3" s="120">
        <v>2015</v>
      </c>
    </row>
    <row r="4" spans="1:3" ht="12.75">
      <c r="A4" s="62">
        <v>1</v>
      </c>
      <c r="B4" s="62">
        <v>2</v>
      </c>
      <c r="C4" s="96">
        <v>4</v>
      </c>
    </row>
    <row r="5" spans="1:3" ht="12.75">
      <c r="A5" s="63"/>
      <c r="B5" s="64" t="s">
        <v>310</v>
      </c>
      <c r="C5" s="65">
        <f>C6+C15+C20+C22</f>
        <v>4339132</v>
      </c>
    </row>
    <row r="6" spans="1:3" ht="12.75">
      <c r="A6" s="66">
        <v>710000</v>
      </c>
      <c r="B6" s="64" t="s">
        <v>311</v>
      </c>
      <c r="C6" s="65">
        <f>C7+C8+C9+C10+C11+C12+C13+C14</f>
        <v>2945680</v>
      </c>
    </row>
    <row r="7" spans="1:3" ht="12.75">
      <c r="A7" s="67">
        <v>711000</v>
      </c>
      <c r="B7" s="63" t="s">
        <v>312</v>
      </c>
      <c r="C7" s="68">
        <f>C79</f>
        <v>0</v>
      </c>
    </row>
    <row r="8" spans="1:3" ht="12.75">
      <c r="A8" s="63">
        <v>712000</v>
      </c>
      <c r="B8" s="63" t="s">
        <v>313</v>
      </c>
      <c r="C8" s="68">
        <f>C83</f>
        <v>0</v>
      </c>
    </row>
    <row r="9" spans="1:3" ht="12.75">
      <c r="A9" s="63">
        <v>713000</v>
      </c>
      <c r="B9" s="63" t="s">
        <v>314</v>
      </c>
      <c r="C9" s="68">
        <f>C85</f>
        <v>217400</v>
      </c>
    </row>
    <row r="10" spans="1:3" ht="12.75">
      <c r="A10" s="63">
        <v>714000</v>
      </c>
      <c r="B10" s="63" t="s">
        <v>315</v>
      </c>
      <c r="C10" s="68">
        <f>C87</f>
        <v>28000</v>
      </c>
    </row>
    <row r="11" spans="1:3" ht="12.75">
      <c r="A11" s="63">
        <v>715000</v>
      </c>
      <c r="B11" s="63" t="s">
        <v>316</v>
      </c>
      <c r="C11" s="68">
        <f>C92</f>
        <v>280</v>
      </c>
    </row>
    <row r="12" spans="1:3" ht="12.75">
      <c r="A12" s="63">
        <v>716000</v>
      </c>
      <c r="B12" s="63" t="s">
        <v>317</v>
      </c>
      <c r="C12" s="5">
        <v>0</v>
      </c>
    </row>
    <row r="13" spans="1:3" ht="12.75">
      <c r="A13" s="63">
        <v>717000</v>
      </c>
      <c r="B13" s="63" t="s">
        <v>318</v>
      </c>
      <c r="C13" s="68">
        <f>C97</f>
        <v>2700000</v>
      </c>
    </row>
    <row r="14" spans="1:3" ht="12.75">
      <c r="A14" s="63">
        <v>719000</v>
      </c>
      <c r="B14" s="63" t="s">
        <v>22</v>
      </c>
      <c r="C14" s="68">
        <f>C99</f>
        <v>0</v>
      </c>
    </row>
    <row r="15" spans="1:3" ht="12.75">
      <c r="A15" s="66">
        <v>720000</v>
      </c>
      <c r="B15" s="64" t="s">
        <v>319</v>
      </c>
      <c r="C15" s="65">
        <f>C16+C17+C18+C19</f>
        <v>1078607</v>
      </c>
    </row>
    <row r="16" spans="1:3" ht="12.75">
      <c r="A16" s="67">
        <v>721000</v>
      </c>
      <c r="B16" s="63" t="s">
        <v>320</v>
      </c>
      <c r="C16" s="68">
        <f>C102</f>
        <v>5000</v>
      </c>
    </row>
    <row r="17" spans="1:3" ht="12.75">
      <c r="A17" s="63">
        <v>722000</v>
      </c>
      <c r="B17" s="63" t="s">
        <v>243</v>
      </c>
      <c r="C17" s="68">
        <f>C110</f>
        <v>1065607</v>
      </c>
    </row>
    <row r="18" spans="1:3" ht="12.75">
      <c r="A18" s="63">
        <v>723000</v>
      </c>
      <c r="B18" s="63" t="s">
        <v>242</v>
      </c>
      <c r="C18" s="68">
        <f>C116</f>
        <v>0</v>
      </c>
    </row>
    <row r="19" spans="1:3" ht="12.75">
      <c r="A19" s="63">
        <v>729000</v>
      </c>
      <c r="B19" s="63" t="s">
        <v>245</v>
      </c>
      <c r="C19" s="68">
        <f>C118</f>
        <v>8000</v>
      </c>
    </row>
    <row r="20" spans="1:3" ht="12.75">
      <c r="A20" s="66">
        <v>730000</v>
      </c>
      <c r="B20" s="64" t="s">
        <v>70</v>
      </c>
      <c r="C20" s="65">
        <f>C21</f>
        <v>50000</v>
      </c>
    </row>
    <row r="21" spans="1:3" ht="12.75">
      <c r="A21" s="67">
        <v>731000</v>
      </c>
      <c r="B21" s="63" t="s">
        <v>70</v>
      </c>
      <c r="C21" s="68">
        <f>C121</f>
        <v>50000</v>
      </c>
    </row>
    <row r="22" spans="1:3" ht="12.75">
      <c r="A22" s="66">
        <v>780000</v>
      </c>
      <c r="B22" s="64" t="s">
        <v>321</v>
      </c>
      <c r="C22" s="65">
        <f>C23+C24</f>
        <v>264845</v>
      </c>
    </row>
    <row r="23" spans="1:3" ht="12.75">
      <c r="A23" s="67">
        <v>781000</v>
      </c>
      <c r="B23" s="63" t="s">
        <v>156</v>
      </c>
      <c r="C23" s="68">
        <f>C125</f>
        <v>264845</v>
      </c>
    </row>
    <row r="24" spans="1:3" ht="12.75">
      <c r="A24" s="63">
        <v>782000</v>
      </c>
      <c r="B24" s="63" t="s">
        <v>322</v>
      </c>
      <c r="C24" s="68">
        <f>C132</f>
        <v>0</v>
      </c>
    </row>
    <row r="25" spans="1:3" ht="12.75">
      <c r="A25" s="63"/>
      <c r="B25" s="64" t="s">
        <v>323</v>
      </c>
      <c r="C25" s="65">
        <f>C26+C34+C37</f>
        <v>4204844</v>
      </c>
    </row>
    <row r="26" spans="1:3" ht="12.75">
      <c r="A26" s="66">
        <v>410000</v>
      </c>
      <c r="B26" s="69" t="s">
        <v>324</v>
      </c>
      <c r="C26" s="65">
        <f>C27+C28+C29+C30+C31+C32+C33</f>
        <v>4074358</v>
      </c>
    </row>
    <row r="27" spans="1:3" ht="12.75">
      <c r="A27" s="67">
        <v>411000</v>
      </c>
      <c r="B27" s="70" t="s">
        <v>159</v>
      </c>
      <c r="C27" s="68">
        <f>C165</f>
        <v>1357171</v>
      </c>
    </row>
    <row r="28" spans="1:3" ht="12.75">
      <c r="A28" s="63">
        <v>412000</v>
      </c>
      <c r="B28" s="70" t="s">
        <v>162</v>
      </c>
      <c r="C28" s="68">
        <f>C168</f>
        <v>1118729</v>
      </c>
    </row>
    <row r="29" spans="1:3" ht="12.75">
      <c r="A29" s="63">
        <v>413000</v>
      </c>
      <c r="B29" s="70" t="s">
        <v>62</v>
      </c>
      <c r="C29" s="68">
        <f>C178</f>
        <v>256730</v>
      </c>
    </row>
    <row r="30" spans="1:3" ht="12.75">
      <c r="A30" s="63">
        <v>414000</v>
      </c>
      <c r="B30" s="70" t="s">
        <v>303</v>
      </c>
      <c r="C30" s="68">
        <f>C183</f>
        <v>120000</v>
      </c>
    </row>
    <row r="31" spans="1:3" ht="12.75">
      <c r="A31" s="63">
        <v>415000</v>
      </c>
      <c r="B31" s="70" t="s">
        <v>70</v>
      </c>
      <c r="C31" s="68">
        <f>C185</f>
        <v>375797</v>
      </c>
    </row>
    <row r="32" spans="1:3" ht="12.75">
      <c r="A32" s="63">
        <v>416000</v>
      </c>
      <c r="B32" s="70" t="s">
        <v>325</v>
      </c>
      <c r="C32" s="68">
        <f>C187</f>
        <v>845931</v>
      </c>
    </row>
    <row r="33" spans="1:3" ht="12.75">
      <c r="A33" s="63">
        <v>417000</v>
      </c>
      <c r="B33" s="70" t="s">
        <v>437</v>
      </c>
      <c r="C33" s="5">
        <v>0</v>
      </c>
    </row>
    <row r="34" spans="1:3" ht="12.75">
      <c r="A34" s="66">
        <v>480000</v>
      </c>
      <c r="B34" s="64" t="s">
        <v>321</v>
      </c>
      <c r="C34" s="65">
        <f>C35+C36</f>
        <v>50000</v>
      </c>
    </row>
    <row r="35" spans="1:3" ht="12.75">
      <c r="A35" s="67">
        <v>481000</v>
      </c>
      <c r="B35" s="63" t="s">
        <v>156</v>
      </c>
      <c r="C35" s="68">
        <f>C192</f>
        <v>0</v>
      </c>
    </row>
    <row r="36" spans="1:3" ht="12.75">
      <c r="A36" s="63">
        <v>482000</v>
      </c>
      <c r="B36" s="63" t="s">
        <v>322</v>
      </c>
      <c r="C36" s="68">
        <f>C425</f>
        <v>50000</v>
      </c>
    </row>
    <row r="37" spans="1:3" ht="12.75">
      <c r="A37" s="71" t="s">
        <v>326</v>
      </c>
      <c r="B37" s="64" t="s">
        <v>327</v>
      </c>
      <c r="C37" s="72">
        <f>'STARE TABELE'!C136</f>
        <v>80486</v>
      </c>
    </row>
    <row r="38" spans="1:3" ht="12.75">
      <c r="A38" s="63"/>
      <c r="B38" s="69" t="s">
        <v>328</v>
      </c>
      <c r="C38" s="65">
        <f>C5-C25</f>
        <v>134288</v>
      </c>
    </row>
    <row r="39" spans="1:3" ht="12.75">
      <c r="A39" s="63"/>
      <c r="B39" s="69" t="s">
        <v>329</v>
      </c>
      <c r="C39" s="65">
        <f>C40-C48</f>
        <v>243284</v>
      </c>
    </row>
    <row r="40" spans="1:3" ht="12.75">
      <c r="A40" s="66">
        <v>810000</v>
      </c>
      <c r="B40" s="69" t="s">
        <v>330</v>
      </c>
      <c r="C40" s="65">
        <f>C41+C42+C43+C44+C45+C46+C47</f>
        <v>672206</v>
      </c>
    </row>
    <row r="41" spans="1:3" ht="12.75">
      <c r="A41" s="67">
        <v>811000</v>
      </c>
      <c r="B41" s="70" t="s">
        <v>247</v>
      </c>
      <c r="C41" s="68">
        <f>C136</f>
        <v>572206</v>
      </c>
    </row>
    <row r="42" spans="1:3" ht="12.75">
      <c r="A42" s="63">
        <v>812000</v>
      </c>
      <c r="B42" s="70" t="s">
        <v>331</v>
      </c>
      <c r="C42" s="68">
        <f>C142</f>
        <v>0</v>
      </c>
    </row>
    <row r="43" spans="1:3" ht="12.75">
      <c r="A43" s="63">
        <v>813000</v>
      </c>
      <c r="B43" s="70" t="s">
        <v>249</v>
      </c>
      <c r="C43" s="68">
        <f>C144</f>
        <v>0</v>
      </c>
    </row>
    <row r="44" spans="1:3" ht="12.75">
      <c r="A44" s="63">
        <v>814000</v>
      </c>
      <c r="B44" s="70" t="s">
        <v>332</v>
      </c>
      <c r="C44" s="68">
        <f>C149</f>
        <v>0</v>
      </c>
    </row>
    <row r="45" spans="1:3" ht="12.75">
      <c r="A45" s="63">
        <v>815000</v>
      </c>
      <c r="B45" s="70" t="s">
        <v>333</v>
      </c>
      <c r="C45" s="68">
        <f>C151</f>
        <v>0</v>
      </c>
    </row>
    <row r="46" spans="1:3" ht="12.75">
      <c r="A46" s="63">
        <v>816000</v>
      </c>
      <c r="B46" s="70" t="s">
        <v>334</v>
      </c>
      <c r="C46" s="68">
        <f>C153</f>
        <v>0</v>
      </c>
    </row>
    <row r="47" spans="1:3" ht="12.75">
      <c r="A47" s="63">
        <v>817000</v>
      </c>
      <c r="B47" s="70" t="s">
        <v>335</v>
      </c>
      <c r="C47" s="68">
        <f>C155</f>
        <v>100000</v>
      </c>
    </row>
    <row r="48" spans="1:3" ht="12.75">
      <c r="A48" s="66">
        <v>510000</v>
      </c>
      <c r="B48" s="64" t="s">
        <v>336</v>
      </c>
      <c r="C48" s="65">
        <f>C49+C50+C51+C52+C53+C54+C55</f>
        <v>428922</v>
      </c>
    </row>
    <row r="49" spans="1:3" ht="12.75">
      <c r="A49" s="67">
        <v>511000</v>
      </c>
      <c r="B49" s="70" t="s">
        <v>57</v>
      </c>
      <c r="C49" s="68">
        <f>'STARE TABELE'!C483</f>
        <v>326922</v>
      </c>
    </row>
    <row r="50" spans="1:3" ht="12.75">
      <c r="A50" s="63">
        <v>512000</v>
      </c>
      <c r="B50" s="70" t="s">
        <v>337</v>
      </c>
      <c r="C50" s="5"/>
    </row>
    <row r="51" spans="1:3" ht="12.75">
      <c r="A51" s="63">
        <v>513000</v>
      </c>
      <c r="B51" s="70" t="s">
        <v>338</v>
      </c>
      <c r="C51" s="5"/>
    </row>
    <row r="52" spans="1:3" ht="12.75">
      <c r="A52" s="63">
        <v>514000</v>
      </c>
      <c r="B52" s="70" t="s">
        <v>339</v>
      </c>
      <c r="C52" s="5"/>
    </row>
    <row r="53" spans="1:3" ht="12.75">
      <c r="A53" s="63">
        <v>515000</v>
      </c>
      <c r="B53" s="70" t="s">
        <v>340</v>
      </c>
      <c r="C53" s="5"/>
    </row>
    <row r="54" spans="1:3" ht="12.75">
      <c r="A54" s="63">
        <v>516000</v>
      </c>
      <c r="B54" s="70" t="s">
        <v>341</v>
      </c>
      <c r="C54" s="68">
        <f>'STARE TABELE'!C488</f>
        <v>2000</v>
      </c>
    </row>
    <row r="55" spans="1:3" ht="12.75">
      <c r="A55" s="63">
        <v>517000</v>
      </c>
      <c r="B55" s="70" t="s">
        <v>342</v>
      </c>
      <c r="C55" s="68">
        <f>C206</f>
        <v>100000</v>
      </c>
    </row>
    <row r="56" spans="1:3" ht="12.75">
      <c r="A56" s="63"/>
      <c r="B56" s="64" t="s">
        <v>343</v>
      </c>
      <c r="C56" s="65">
        <f>C38+C39</f>
        <v>377572</v>
      </c>
    </row>
    <row r="57" spans="1:3" ht="12.75">
      <c r="A57" s="63"/>
      <c r="B57" s="64" t="s">
        <v>344</v>
      </c>
      <c r="C57" s="65">
        <f>C58+C63+C68+C70</f>
        <v>-377572</v>
      </c>
    </row>
    <row r="58" spans="1:3" ht="12.75">
      <c r="A58" s="63"/>
      <c r="B58" s="64" t="s">
        <v>345</v>
      </c>
      <c r="C58" s="65">
        <f>C59-C61</f>
        <v>0</v>
      </c>
    </row>
    <row r="59" spans="1:3" ht="12.75">
      <c r="A59" s="66">
        <v>910000</v>
      </c>
      <c r="B59" s="64" t="s">
        <v>346</v>
      </c>
      <c r="C59" s="65">
        <f>C60</f>
        <v>0</v>
      </c>
    </row>
    <row r="60" spans="1:3" ht="12.75">
      <c r="A60" s="67">
        <v>911000</v>
      </c>
      <c r="B60" s="63" t="s">
        <v>347</v>
      </c>
      <c r="C60" s="68">
        <f>C434</f>
        <v>0</v>
      </c>
    </row>
    <row r="61" spans="1:3" ht="12.75">
      <c r="A61" s="66">
        <v>610000</v>
      </c>
      <c r="B61" s="69" t="s">
        <v>348</v>
      </c>
      <c r="C61" s="65">
        <f>C62</f>
        <v>0</v>
      </c>
    </row>
    <row r="62" spans="1:3" ht="12.75">
      <c r="A62" s="67">
        <v>611000</v>
      </c>
      <c r="B62" s="70" t="s">
        <v>349</v>
      </c>
      <c r="C62" s="5"/>
    </row>
    <row r="63" spans="1:3" ht="12.75">
      <c r="A63" s="63"/>
      <c r="B63" s="69" t="s">
        <v>350</v>
      </c>
      <c r="C63" s="65">
        <f>C64-C66</f>
        <v>-377572</v>
      </c>
    </row>
    <row r="64" spans="1:3" ht="12.75">
      <c r="A64" s="66">
        <v>920000</v>
      </c>
      <c r="B64" s="64" t="s">
        <v>351</v>
      </c>
      <c r="C64" s="65">
        <f>C65</f>
        <v>0</v>
      </c>
    </row>
    <row r="65" spans="1:3" ht="12.75">
      <c r="A65" s="67">
        <v>921000</v>
      </c>
      <c r="B65" s="63" t="s">
        <v>352</v>
      </c>
      <c r="C65" s="68">
        <f>C447</f>
        <v>0</v>
      </c>
    </row>
    <row r="66" spans="1:3" ht="12.75">
      <c r="A66" s="66">
        <v>620000</v>
      </c>
      <c r="B66" s="64" t="s">
        <v>353</v>
      </c>
      <c r="C66" s="65">
        <f>C67</f>
        <v>377572</v>
      </c>
    </row>
    <row r="67" spans="1:3" ht="12.75">
      <c r="A67" s="67">
        <v>621000</v>
      </c>
      <c r="B67" s="63" t="s">
        <v>180</v>
      </c>
      <c r="C67" s="68">
        <f>C452</f>
        <v>377572</v>
      </c>
    </row>
    <row r="68" spans="1:3" ht="12.75">
      <c r="A68" s="66">
        <v>920000</v>
      </c>
      <c r="B68" s="69" t="s">
        <v>354</v>
      </c>
      <c r="C68" s="65">
        <f>C69</f>
        <v>0</v>
      </c>
    </row>
    <row r="69" spans="1:3" ht="12.75">
      <c r="A69" s="67">
        <v>921000</v>
      </c>
      <c r="B69" s="70" t="s">
        <v>293</v>
      </c>
      <c r="C69" s="68">
        <f>C461</f>
        <v>0</v>
      </c>
    </row>
    <row r="70" spans="1:3" ht="12.75">
      <c r="A70" s="71" t="s">
        <v>355</v>
      </c>
      <c r="B70" s="69" t="s">
        <v>356</v>
      </c>
      <c r="C70" s="5">
        <v>0</v>
      </c>
    </row>
    <row r="71" spans="1:3" ht="12.75">
      <c r="A71" s="63"/>
      <c r="B71" s="69" t="s">
        <v>357</v>
      </c>
      <c r="C71" s="65">
        <f>C56+C57</f>
        <v>0</v>
      </c>
    </row>
    <row r="72" spans="1:2" ht="12.75">
      <c r="A72" s="73"/>
      <c r="B72" s="74"/>
    </row>
    <row r="73" spans="1:2" ht="13.5" thickBot="1">
      <c r="A73" s="75" t="s">
        <v>504</v>
      </c>
      <c r="B73" s="76"/>
    </row>
    <row r="74" spans="1:3" ht="12.75">
      <c r="A74" s="77" t="s">
        <v>307</v>
      </c>
      <c r="B74" s="78" t="s">
        <v>358</v>
      </c>
      <c r="C74" s="121" t="s">
        <v>502</v>
      </c>
    </row>
    <row r="75" spans="1:3" ht="12.75">
      <c r="A75" s="80" t="s">
        <v>309</v>
      </c>
      <c r="B75" s="81"/>
      <c r="C75" s="12">
        <v>2015</v>
      </c>
    </row>
    <row r="76" spans="1:3" ht="12.75">
      <c r="A76" s="62">
        <v>1</v>
      </c>
      <c r="B76" s="83">
        <v>2</v>
      </c>
      <c r="C76" s="95">
        <v>4</v>
      </c>
    </row>
    <row r="77" spans="1:3" ht="12.75">
      <c r="A77" s="85" t="s">
        <v>359</v>
      </c>
      <c r="B77" s="86"/>
      <c r="C77" s="65">
        <f>C78+C101+C120+C124</f>
        <v>4339132</v>
      </c>
    </row>
    <row r="78" spans="1:3" ht="12.75">
      <c r="A78" s="66">
        <v>710000</v>
      </c>
      <c r="B78" s="64" t="s">
        <v>360</v>
      </c>
      <c r="C78" s="65">
        <f>C79+C83+C85+C87+C92+C95+C97+C99</f>
        <v>2945680</v>
      </c>
    </row>
    <row r="79" spans="1:3" ht="12.75">
      <c r="A79" s="66">
        <v>711000</v>
      </c>
      <c r="B79" s="64" t="s">
        <v>312</v>
      </c>
      <c r="C79" s="65">
        <f>C80+C81+C82</f>
        <v>0</v>
      </c>
    </row>
    <row r="80" spans="1:3" ht="12.75">
      <c r="A80" s="67">
        <v>711100</v>
      </c>
      <c r="B80" s="63" t="s">
        <v>361</v>
      </c>
      <c r="C80" s="5"/>
    </row>
    <row r="81" spans="1:3" ht="12.75">
      <c r="A81" s="63">
        <v>711200</v>
      </c>
      <c r="B81" s="63" t="s">
        <v>362</v>
      </c>
      <c r="C81" s="5"/>
    </row>
    <row r="82" spans="1:3" ht="12.75">
      <c r="A82" s="63">
        <v>711300</v>
      </c>
      <c r="B82" s="63" t="s">
        <v>363</v>
      </c>
      <c r="C82" s="5"/>
    </row>
    <row r="83" spans="1:3" ht="12.75">
      <c r="A83" s="66">
        <v>712000</v>
      </c>
      <c r="B83" s="64" t="s">
        <v>313</v>
      </c>
      <c r="C83" s="65">
        <f>C84</f>
        <v>0</v>
      </c>
    </row>
    <row r="84" spans="1:3" ht="12.75">
      <c r="A84" s="67">
        <v>712100</v>
      </c>
      <c r="B84" s="63" t="s">
        <v>313</v>
      </c>
      <c r="C84" s="5"/>
    </row>
    <row r="85" spans="1:3" ht="12.75">
      <c r="A85" s="66">
        <v>713000</v>
      </c>
      <c r="B85" s="64" t="s">
        <v>314</v>
      </c>
      <c r="C85" s="65">
        <f>C86</f>
        <v>217400</v>
      </c>
    </row>
    <row r="86" spans="1:3" ht="12.75">
      <c r="A86" s="67">
        <v>713100</v>
      </c>
      <c r="B86" s="63" t="s">
        <v>314</v>
      </c>
      <c r="C86" s="68">
        <f>'STARE TABELE'!C8</f>
        <v>217400</v>
      </c>
    </row>
    <row r="87" spans="1:3" ht="12.75">
      <c r="A87" s="66">
        <v>714000</v>
      </c>
      <c r="B87" s="64" t="s">
        <v>315</v>
      </c>
      <c r="C87" s="65">
        <f>C88+C89+C90+C91</f>
        <v>28000</v>
      </c>
    </row>
    <row r="88" spans="1:3" ht="12.75">
      <c r="A88" s="67">
        <v>714100</v>
      </c>
      <c r="B88" s="63" t="s">
        <v>315</v>
      </c>
      <c r="C88" s="68">
        <f>'STARE TABELE'!C10</f>
        <v>28000</v>
      </c>
    </row>
    <row r="89" spans="1:3" ht="12.75">
      <c r="A89" s="67">
        <v>714200</v>
      </c>
      <c r="B89" s="63" t="s">
        <v>364</v>
      </c>
      <c r="C89" s="68">
        <f>'STARE TABELE'!C11</f>
        <v>0</v>
      </c>
    </row>
    <row r="90" spans="1:3" ht="12.75">
      <c r="A90" s="67">
        <v>714300</v>
      </c>
      <c r="B90" s="63" t="s">
        <v>365</v>
      </c>
      <c r="C90" s="68">
        <f>'STARE TABELE'!C12</f>
        <v>0</v>
      </c>
    </row>
    <row r="91" spans="1:3" ht="12.75">
      <c r="A91" s="67">
        <v>714900</v>
      </c>
      <c r="B91" s="63" t="s">
        <v>366</v>
      </c>
      <c r="C91" s="5"/>
    </row>
    <row r="92" spans="1:3" ht="12.75">
      <c r="A92" s="66">
        <v>715000</v>
      </c>
      <c r="B92" s="64" t="s">
        <v>316</v>
      </c>
      <c r="C92" s="65">
        <f>C93+C94</f>
        <v>280</v>
      </c>
    </row>
    <row r="93" spans="1:3" ht="12.75">
      <c r="A93" s="67">
        <v>715100</v>
      </c>
      <c r="B93" s="63" t="s">
        <v>442</v>
      </c>
      <c r="C93" s="68">
        <f>'STARE TABELE'!C14</f>
        <v>280</v>
      </c>
    </row>
    <row r="94" spans="1:3" ht="12.75">
      <c r="A94" s="67">
        <v>715200</v>
      </c>
      <c r="B94" s="63" t="s">
        <v>279</v>
      </c>
      <c r="C94" s="68">
        <f>'STARE TABELE'!C15</f>
        <v>0</v>
      </c>
    </row>
    <row r="95" spans="1:3" ht="12.75">
      <c r="A95" s="66">
        <v>716000</v>
      </c>
      <c r="B95" s="64" t="s">
        <v>317</v>
      </c>
      <c r="C95" s="65">
        <f>C96</f>
        <v>0</v>
      </c>
    </row>
    <row r="96" spans="1:3" ht="12.75">
      <c r="A96" s="67">
        <v>716100</v>
      </c>
      <c r="B96" s="63" t="s">
        <v>317</v>
      </c>
      <c r="C96" s="5"/>
    </row>
    <row r="97" spans="1:3" ht="12.75">
      <c r="A97" s="66">
        <v>717000</v>
      </c>
      <c r="B97" s="64" t="s">
        <v>318</v>
      </c>
      <c r="C97" s="65">
        <f>C98</f>
        <v>2700000</v>
      </c>
    </row>
    <row r="98" spans="1:3" ht="12.75">
      <c r="A98" s="67">
        <v>717100</v>
      </c>
      <c r="B98" s="63" t="s">
        <v>318</v>
      </c>
      <c r="C98" s="68">
        <f>'STARE TABELE'!C18</f>
        <v>2700000</v>
      </c>
    </row>
    <row r="99" spans="1:3" ht="12.75">
      <c r="A99" s="66">
        <v>719000</v>
      </c>
      <c r="B99" s="64" t="s">
        <v>22</v>
      </c>
      <c r="C99" s="65">
        <f>C100</f>
        <v>0</v>
      </c>
    </row>
    <row r="100" spans="1:3" ht="12.75">
      <c r="A100" s="67">
        <v>719100</v>
      </c>
      <c r="B100" s="63" t="s">
        <v>22</v>
      </c>
      <c r="C100" s="68">
        <f>'STARE TABELE'!C20</f>
        <v>0</v>
      </c>
    </row>
    <row r="101" spans="1:3" ht="12.75">
      <c r="A101" s="66">
        <v>720000</v>
      </c>
      <c r="B101" s="64" t="s">
        <v>367</v>
      </c>
      <c r="C101" s="65">
        <f>C102+C110+C116+C118</f>
        <v>1078607</v>
      </c>
    </row>
    <row r="102" spans="1:3" ht="12.75">
      <c r="A102" s="66">
        <v>721000</v>
      </c>
      <c r="B102" s="64" t="s">
        <v>320</v>
      </c>
      <c r="C102" s="65">
        <f>C103+C104+C105+C106+C107+C108+C109</f>
        <v>5000</v>
      </c>
    </row>
    <row r="103" spans="1:3" ht="12.75">
      <c r="A103" s="67">
        <v>721100</v>
      </c>
      <c r="B103" s="63" t="s">
        <v>368</v>
      </c>
      <c r="C103" s="5"/>
    </row>
    <row r="104" spans="1:3" ht="12.75">
      <c r="A104" s="67">
        <v>721200</v>
      </c>
      <c r="B104" s="63" t="s">
        <v>233</v>
      </c>
      <c r="C104" s="68">
        <f>'STARE TABELE'!C25</f>
        <v>5000</v>
      </c>
    </row>
    <row r="105" spans="1:3" ht="12.75">
      <c r="A105" s="67">
        <v>721300</v>
      </c>
      <c r="B105" s="63" t="s">
        <v>234</v>
      </c>
      <c r="C105" s="5"/>
    </row>
    <row r="106" spans="1:3" ht="12.75">
      <c r="A106" s="67">
        <v>721400</v>
      </c>
      <c r="B106" s="63" t="s">
        <v>369</v>
      </c>
      <c r="C106" s="5"/>
    </row>
    <row r="107" spans="1:3" ht="12.75">
      <c r="A107" s="67">
        <v>721500</v>
      </c>
      <c r="B107" s="63" t="s">
        <v>370</v>
      </c>
      <c r="C107" s="5"/>
    </row>
    <row r="108" spans="1:3" ht="12.75">
      <c r="A108" s="67">
        <v>721600</v>
      </c>
      <c r="B108" s="63" t="s">
        <v>371</v>
      </c>
      <c r="C108" s="5"/>
    </row>
    <row r="109" spans="1:3" ht="12.75">
      <c r="A109" s="67">
        <v>721900</v>
      </c>
      <c r="B109" s="63" t="s">
        <v>372</v>
      </c>
      <c r="C109" s="5"/>
    </row>
    <row r="110" spans="1:3" ht="12.75">
      <c r="A110" s="66">
        <v>722000</v>
      </c>
      <c r="B110" s="64" t="s">
        <v>243</v>
      </c>
      <c r="C110" s="65">
        <f>C111+C112+C113+C114+C115</f>
        <v>1065607</v>
      </c>
    </row>
    <row r="111" spans="1:3" ht="12.75">
      <c r="A111" s="67">
        <v>722100</v>
      </c>
      <c r="B111" s="63" t="s">
        <v>237</v>
      </c>
      <c r="C111" s="68">
        <f>'STARE TABELE'!C32</f>
        <v>38000</v>
      </c>
    </row>
    <row r="112" spans="1:3" ht="12.75">
      <c r="A112" s="67">
        <v>722200</v>
      </c>
      <c r="B112" s="63" t="s">
        <v>373</v>
      </c>
      <c r="C112" s="5"/>
    </row>
    <row r="113" spans="1:3" ht="12.75">
      <c r="A113" s="67">
        <v>722300</v>
      </c>
      <c r="B113" s="63" t="s">
        <v>238</v>
      </c>
      <c r="C113" s="68">
        <f>'STARE TABELE'!C34</f>
        <v>100000</v>
      </c>
    </row>
    <row r="114" spans="1:3" ht="12.75">
      <c r="A114" s="67">
        <v>722400</v>
      </c>
      <c r="B114" s="63" t="s">
        <v>374</v>
      </c>
      <c r="C114" s="68">
        <f>'STARE TABELE'!C35</f>
        <v>870807</v>
      </c>
    </row>
    <row r="115" spans="1:3" ht="12.75">
      <c r="A115" s="67">
        <v>722500</v>
      </c>
      <c r="B115" s="63" t="s">
        <v>375</v>
      </c>
      <c r="C115" s="68">
        <f>'STARE TABELE'!C52</f>
        <v>56800</v>
      </c>
    </row>
    <row r="116" spans="1:3" ht="12.75">
      <c r="A116" s="66">
        <v>723000</v>
      </c>
      <c r="B116" s="64" t="s">
        <v>242</v>
      </c>
      <c r="C116" s="65">
        <f>C117</f>
        <v>0</v>
      </c>
    </row>
    <row r="117" spans="1:3" ht="12.75">
      <c r="A117" s="67">
        <v>723100</v>
      </c>
      <c r="B117" s="63" t="s">
        <v>242</v>
      </c>
      <c r="C117" s="68">
        <f>'STARE TABELE'!C59</f>
        <v>0</v>
      </c>
    </row>
    <row r="118" spans="1:3" ht="12.75">
      <c r="A118" s="66">
        <v>729000</v>
      </c>
      <c r="B118" s="64" t="s">
        <v>245</v>
      </c>
      <c r="C118" s="65">
        <f>C119</f>
        <v>8000</v>
      </c>
    </row>
    <row r="119" spans="1:3" ht="12.75">
      <c r="A119" s="67">
        <v>729100</v>
      </c>
      <c r="B119" s="63" t="s">
        <v>245</v>
      </c>
      <c r="C119" s="68">
        <f>'STARE TABELE'!C62</f>
        <v>8000</v>
      </c>
    </row>
    <row r="120" spans="1:3" ht="12.75">
      <c r="A120" s="66">
        <v>730000</v>
      </c>
      <c r="B120" s="64" t="s">
        <v>376</v>
      </c>
      <c r="C120" s="65">
        <f>C121</f>
        <v>50000</v>
      </c>
    </row>
    <row r="121" spans="1:3" ht="12.75">
      <c r="A121" s="66">
        <v>731000</v>
      </c>
      <c r="B121" s="64" t="s">
        <v>70</v>
      </c>
      <c r="C121" s="65">
        <f>C122+C123</f>
        <v>50000</v>
      </c>
    </row>
    <row r="122" spans="1:3" ht="12.75">
      <c r="A122" s="67">
        <v>731100</v>
      </c>
      <c r="B122" s="63" t="s">
        <v>377</v>
      </c>
      <c r="C122" s="68">
        <f>'STARE TABELE'!C66</f>
        <v>0</v>
      </c>
    </row>
    <row r="123" spans="1:3" ht="12.75">
      <c r="A123" s="67">
        <v>731200</v>
      </c>
      <c r="B123" s="63" t="s">
        <v>246</v>
      </c>
      <c r="C123" s="68">
        <f>'STARE TABELE'!C68</f>
        <v>50000</v>
      </c>
    </row>
    <row r="124" spans="1:3" ht="12.75">
      <c r="A124" s="66">
        <v>780000</v>
      </c>
      <c r="B124" s="64" t="s">
        <v>378</v>
      </c>
      <c r="C124" s="65">
        <f>C125+C132</f>
        <v>264845</v>
      </c>
    </row>
    <row r="125" spans="1:3" ht="12.75">
      <c r="A125" s="87">
        <v>781000</v>
      </c>
      <c r="B125" s="64" t="s">
        <v>156</v>
      </c>
      <c r="C125" s="65">
        <f>C126+C127+C128+C129+C130+C131</f>
        <v>264845</v>
      </c>
    </row>
    <row r="126" spans="1:3" ht="12.75">
      <c r="A126" s="67">
        <v>781100</v>
      </c>
      <c r="B126" s="63" t="s">
        <v>379</v>
      </c>
      <c r="C126" s="5"/>
    </row>
    <row r="127" spans="1:3" ht="12.75">
      <c r="A127" s="67">
        <v>781200</v>
      </c>
      <c r="B127" s="63" t="s">
        <v>380</v>
      </c>
      <c r="C127" s="5"/>
    </row>
    <row r="128" spans="1:3" ht="12.75">
      <c r="A128" s="67">
        <v>781300</v>
      </c>
      <c r="B128" s="63" t="s">
        <v>381</v>
      </c>
      <c r="C128" s="68">
        <f>'STARE TABELE'!C73</f>
        <v>264845</v>
      </c>
    </row>
    <row r="129" spans="1:3" ht="12.75">
      <c r="A129" s="67">
        <v>781400</v>
      </c>
      <c r="B129" s="63" t="s">
        <v>382</v>
      </c>
      <c r="C129" s="5"/>
    </row>
    <row r="130" spans="1:3" ht="12.75">
      <c r="A130" s="67">
        <v>781500</v>
      </c>
      <c r="B130" s="63" t="s">
        <v>383</v>
      </c>
      <c r="C130" s="5"/>
    </row>
    <row r="131" spans="1:3" ht="12.75">
      <c r="A131" s="67">
        <v>781900</v>
      </c>
      <c r="B131" s="63" t="s">
        <v>384</v>
      </c>
      <c r="C131" s="5"/>
    </row>
    <row r="132" spans="1:3" ht="12.75">
      <c r="A132" s="66">
        <v>782000</v>
      </c>
      <c r="B132" s="64" t="s">
        <v>322</v>
      </c>
      <c r="C132" s="65">
        <f>C133</f>
        <v>0</v>
      </c>
    </row>
    <row r="133" spans="1:3" ht="12.75">
      <c r="A133" s="67">
        <v>782100</v>
      </c>
      <c r="B133" s="63" t="s">
        <v>322</v>
      </c>
      <c r="C133" s="5"/>
    </row>
    <row r="134" spans="1:3" ht="12.75">
      <c r="A134" s="64" t="s">
        <v>267</v>
      </c>
      <c r="B134" s="63"/>
      <c r="C134" s="65">
        <f>C135</f>
        <v>672206</v>
      </c>
    </row>
    <row r="135" spans="1:3" ht="12.75">
      <c r="A135" s="66">
        <v>810000</v>
      </c>
      <c r="B135" s="64" t="s">
        <v>385</v>
      </c>
      <c r="C135" s="65">
        <f>C136+C142+C144+C149+C151+C153+C155</f>
        <v>672206</v>
      </c>
    </row>
    <row r="136" spans="1:3" ht="12.75">
      <c r="A136" s="66">
        <v>811000</v>
      </c>
      <c r="B136" s="64" t="s">
        <v>247</v>
      </c>
      <c r="C136" s="65">
        <f>C137+C138+C139+C140+C141</f>
        <v>572206</v>
      </c>
    </row>
    <row r="137" spans="1:3" ht="12.75">
      <c r="A137" s="67">
        <v>811100</v>
      </c>
      <c r="B137" s="63" t="s">
        <v>248</v>
      </c>
      <c r="C137" s="68">
        <f>'STARE TABELE'!C83</f>
        <v>572206</v>
      </c>
    </row>
    <row r="138" spans="1:3" ht="12.75">
      <c r="A138" s="63">
        <v>811200</v>
      </c>
      <c r="B138" s="63" t="s">
        <v>386</v>
      </c>
      <c r="C138" s="68">
        <f>'STARE TABELE'!C85</f>
        <v>0</v>
      </c>
    </row>
    <row r="139" spans="1:3" ht="12.75">
      <c r="A139" s="63">
        <v>811300</v>
      </c>
      <c r="B139" s="63" t="s">
        <v>387</v>
      </c>
      <c r="C139" s="68"/>
    </row>
    <row r="140" spans="1:3" ht="12.75">
      <c r="A140" s="63">
        <v>811400</v>
      </c>
      <c r="B140" s="63" t="s">
        <v>388</v>
      </c>
      <c r="C140" s="5"/>
    </row>
    <row r="141" spans="1:3" ht="12.75">
      <c r="A141" s="63">
        <v>811900</v>
      </c>
      <c r="B141" s="63" t="s">
        <v>389</v>
      </c>
      <c r="C141" s="5"/>
    </row>
    <row r="142" spans="1:3" ht="12.75">
      <c r="A142" s="66">
        <v>812000</v>
      </c>
      <c r="B142" s="64" t="s">
        <v>331</v>
      </c>
      <c r="C142" s="65">
        <f>C143</f>
        <v>0</v>
      </c>
    </row>
    <row r="143" spans="1:3" ht="12.75">
      <c r="A143" s="67">
        <v>812100</v>
      </c>
      <c r="B143" s="63" t="s">
        <v>331</v>
      </c>
      <c r="C143" s="5"/>
    </row>
    <row r="144" spans="1:3" ht="12.75">
      <c r="A144" s="66">
        <v>813000</v>
      </c>
      <c r="B144" s="64" t="s">
        <v>249</v>
      </c>
      <c r="C144" s="65">
        <f>C145+C146+C147+C148</f>
        <v>0</v>
      </c>
    </row>
    <row r="145" spans="1:3" ht="12.75">
      <c r="A145" s="67">
        <v>813100</v>
      </c>
      <c r="B145" s="63" t="s">
        <v>250</v>
      </c>
      <c r="C145" s="68">
        <f>'STARE TABELE'!C88</f>
        <v>0</v>
      </c>
    </row>
    <row r="146" spans="1:3" ht="12.75">
      <c r="A146" s="63">
        <v>813200</v>
      </c>
      <c r="B146" s="63" t="s">
        <v>390</v>
      </c>
      <c r="C146" s="5"/>
    </row>
    <row r="147" spans="1:3" ht="12.75">
      <c r="A147" s="63">
        <v>813300</v>
      </c>
      <c r="B147" s="63" t="s">
        <v>391</v>
      </c>
      <c r="C147" s="5"/>
    </row>
    <row r="148" spans="1:3" ht="12.75">
      <c r="A148" s="63">
        <v>813900</v>
      </c>
      <c r="B148" s="63" t="s">
        <v>392</v>
      </c>
      <c r="C148" s="5"/>
    </row>
    <row r="149" spans="1:3" ht="12.75">
      <c r="A149" s="66">
        <v>814000</v>
      </c>
      <c r="B149" s="64" t="s">
        <v>332</v>
      </c>
      <c r="C149" s="65">
        <f>C150</f>
        <v>0</v>
      </c>
    </row>
    <row r="150" spans="1:3" ht="12.75">
      <c r="A150" s="67">
        <v>814100</v>
      </c>
      <c r="B150" s="63" t="s">
        <v>332</v>
      </c>
      <c r="C150" s="5"/>
    </row>
    <row r="151" spans="1:3" ht="12.75">
      <c r="A151" s="66">
        <v>815000</v>
      </c>
      <c r="B151" s="64" t="s">
        <v>333</v>
      </c>
      <c r="C151" s="65">
        <f>C152</f>
        <v>0</v>
      </c>
    </row>
    <row r="152" spans="1:3" ht="12.75">
      <c r="A152" s="67">
        <v>815100</v>
      </c>
      <c r="B152" s="63" t="s">
        <v>333</v>
      </c>
      <c r="C152" s="5"/>
    </row>
    <row r="153" spans="1:3" ht="12.75">
      <c r="A153" s="66">
        <v>816000</v>
      </c>
      <c r="B153" s="64" t="s">
        <v>334</v>
      </c>
      <c r="C153" s="65">
        <f>C154</f>
        <v>0</v>
      </c>
    </row>
    <row r="154" spans="1:3" ht="12.75">
      <c r="A154" s="67">
        <v>816100</v>
      </c>
      <c r="B154" s="63" t="s">
        <v>334</v>
      </c>
      <c r="C154" s="5"/>
    </row>
    <row r="155" spans="1:3" ht="12.75">
      <c r="A155" s="66">
        <v>817000</v>
      </c>
      <c r="B155" s="64" t="s">
        <v>335</v>
      </c>
      <c r="C155" s="65">
        <f>C156</f>
        <v>100000</v>
      </c>
    </row>
    <row r="156" spans="1:3" ht="12.75">
      <c r="A156" s="67">
        <v>817100</v>
      </c>
      <c r="B156" s="63" t="s">
        <v>335</v>
      </c>
      <c r="C156" s="68">
        <f>'STARE TABELE'!C92</f>
        <v>100000</v>
      </c>
    </row>
    <row r="157" spans="1:3" ht="12.75">
      <c r="A157" s="63"/>
      <c r="B157" s="64" t="s">
        <v>393</v>
      </c>
      <c r="C157" s="65">
        <f>C77+C134</f>
        <v>5011338</v>
      </c>
    </row>
    <row r="158" spans="1:2" ht="12.75">
      <c r="A158" s="88"/>
      <c r="B158" s="89"/>
    </row>
    <row r="159" spans="1:2" ht="13.5" thickBot="1">
      <c r="A159" s="89" t="s">
        <v>505</v>
      </c>
      <c r="B159" s="89"/>
    </row>
    <row r="160" spans="1:3" ht="12.75">
      <c r="A160" s="79" t="s">
        <v>307</v>
      </c>
      <c r="B160" s="79" t="s">
        <v>358</v>
      </c>
      <c r="C160" s="121" t="s">
        <v>506</v>
      </c>
    </row>
    <row r="161" spans="1:3" ht="12.75">
      <c r="A161" s="82" t="s">
        <v>309</v>
      </c>
      <c r="B161" s="82"/>
      <c r="C161" s="12">
        <v>2015</v>
      </c>
    </row>
    <row r="162" spans="1:3" ht="12.75">
      <c r="A162" s="84">
        <v>1</v>
      </c>
      <c r="B162" s="84">
        <v>2</v>
      </c>
      <c r="C162" s="95">
        <v>4</v>
      </c>
    </row>
    <row r="163" spans="1:3" ht="12.75">
      <c r="A163" s="90" t="s">
        <v>394</v>
      </c>
      <c r="B163" s="90"/>
      <c r="C163" s="91">
        <f>C214+C224+C235+C265+C289+C312+C341+C368+C393+C416</f>
        <v>4204844</v>
      </c>
    </row>
    <row r="164" spans="1:3" ht="12.75">
      <c r="A164" s="66">
        <v>410000</v>
      </c>
      <c r="B164" s="64" t="s">
        <v>395</v>
      </c>
      <c r="C164" s="91">
        <f>C215+C225+C236+C266+C290+C313+C342+C369+C394+C417</f>
        <v>4074358</v>
      </c>
    </row>
    <row r="165" spans="1:3" ht="12.75">
      <c r="A165" s="66">
        <v>411000</v>
      </c>
      <c r="B165" s="64" t="s">
        <v>159</v>
      </c>
      <c r="C165" s="91">
        <f>C237+C314+C343+C370</f>
        <v>1357171</v>
      </c>
    </row>
    <row r="166" spans="1:3" ht="12.75">
      <c r="A166" s="67">
        <v>411100</v>
      </c>
      <c r="B166" s="63" t="s">
        <v>160</v>
      </c>
      <c r="C166" s="91">
        <f>C238+C315+C344</f>
        <v>1077601</v>
      </c>
    </row>
    <row r="167" spans="1:3" ht="12.75">
      <c r="A167" s="63">
        <v>411200</v>
      </c>
      <c r="B167" s="63" t="s">
        <v>396</v>
      </c>
      <c r="C167" s="91">
        <f>C239+C316+C345+C371</f>
        <v>279570</v>
      </c>
    </row>
    <row r="168" spans="1:3" ht="12.75">
      <c r="A168" s="66">
        <v>412000</v>
      </c>
      <c r="B168" s="64" t="s">
        <v>397</v>
      </c>
      <c r="C168" s="91">
        <f>C216+C226+C240+C267+C291+C317+C346+C372+C395</f>
        <v>1118729</v>
      </c>
    </row>
    <row r="169" spans="1:3" ht="12.75">
      <c r="A169" s="67">
        <v>412100</v>
      </c>
      <c r="B169" s="63" t="s">
        <v>163</v>
      </c>
      <c r="C169" s="91">
        <f>C241+C292+C318+C347+C373+C396</f>
        <v>700</v>
      </c>
    </row>
    <row r="170" spans="1:3" ht="12.75">
      <c r="A170" s="63">
        <v>412200</v>
      </c>
      <c r="B170" s="63" t="s">
        <v>97</v>
      </c>
      <c r="C170" s="91">
        <f>+C242+C293+C319+C348+C374+C397</f>
        <v>139372</v>
      </c>
    </row>
    <row r="171" spans="1:3" ht="12.75">
      <c r="A171" s="63">
        <v>412300</v>
      </c>
      <c r="B171" s="63" t="s">
        <v>168</v>
      </c>
      <c r="C171" s="91">
        <f>+C243+C320+C349+C375+C398</f>
        <v>36496</v>
      </c>
    </row>
    <row r="172" spans="1:3" ht="12.75">
      <c r="A172" s="63">
        <v>412400</v>
      </c>
      <c r="B172" s="63" t="s">
        <v>185</v>
      </c>
      <c r="C172" s="91">
        <f>+C294+C350+C376+C399</f>
        <v>13000</v>
      </c>
    </row>
    <row r="173" spans="1:3" ht="12.75">
      <c r="A173" s="63">
        <v>412500</v>
      </c>
      <c r="B173" s="63" t="s">
        <v>169</v>
      </c>
      <c r="C173" s="91">
        <f>+C245+C295+C321+C351+C377+C400</f>
        <v>190350</v>
      </c>
    </row>
    <row r="174" spans="1:3" ht="12.75">
      <c r="A174" s="63">
        <v>412600</v>
      </c>
      <c r="B174" s="63" t="s">
        <v>171</v>
      </c>
      <c r="C174" s="91">
        <f>C246+C322+C352+C378+C401</f>
        <v>25700</v>
      </c>
    </row>
    <row r="175" spans="1:3" ht="12.75">
      <c r="A175" s="63">
        <v>412700</v>
      </c>
      <c r="B175" s="63" t="s">
        <v>172</v>
      </c>
      <c r="C175" s="91">
        <f>C247+C268+C296+C323+C353+C379+C402</f>
        <v>69850</v>
      </c>
    </row>
    <row r="176" spans="1:3" ht="12.75">
      <c r="A176" s="63">
        <v>412800</v>
      </c>
      <c r="B176" s="63" t="s">
        <v>189</v>
      </c>
      <c r="C176" s="91">
        <f>C297</f>
        <v>316000</v>
      </c>
    </row>
    <row r="177" spans="1:3" ht="12.75">
      <c r="A177" s="70">
        <v>412900</v>
      </c>
      <c r="B177" s="63" t="s">
        <v>398</v>
      </c>
      <c r="C177" s="91">
        <f>C217+C227+C248+C269+C298+C324+C354+C380+C403</f>
        <v>327261</v>
      </c>
    </row>
    <row r="178" spans="1:3" ht="12.75">
      <c r="A178" s="66">
        <v>413000</v>
      </c>
      <c r="B178" s="64" t="s">
        <v>62</v>
      </c>
      <c r="C178" s="91">
        <f>+C249+C270+C299</f>
        <v>256730</v>
      </c>
    </row>
    <row r="179" spans="1:3" ht="12.75">
      <c r="A179" s="67">
        <v>413100</v>
      </c>
      <c r="B179" s="63" t="s">
        <v>399</v>
      </c>
      <c r="C179" s="91">
        <f>C271</f>
        <v>98850</v>
      </c>
    </row>
    <row r="180" spans="1:3" ht="12.75">
      <c r="A180" s="63">
        <v>413300</v>
      </c>
      <c r="B180" s="63" t="s">
        <v>400</v>
      </c>
      <c r="C180" s="91">
        <f>C272</f>
        <v>157580</v>
      </c>
    </row>
    <row r="181" spans="1:3" ht="12.75">
      <c r="A181" s="63">
        <v>413400</v>
      </c>
      <c r="B181" s="63" t="s">
        <v>401</v>
      </c>
      <c r="C181" s="91">
        <f>C273</f>
        <v>0</v>
      </c>
    </row>
    <row r="182" spans="1:3" ht="12.75">
      <c r="A182" s="63">
        <v>413900</v>
      </c>
      <c r="B182" s="63" t="s">
        <v>50</v>
      </c>
      <c r="C182" s="91">
        <f>+C250+C300</f>
        <v>300</v>
      </c>
    </row>
    <row r="183" spans="1:3" ht="12.75">
      <c r="A183" s="66">
        <v>414000</v>
      </c>
      <c r="B183" s="64" t="s">
        <v>303</v>
      </c>
      <c r="C183" s="91">
        <f>+C418</f>
        <v>120000</v>
      </c>
    </row>
    <row r="184" spans="1:3" ht="12.75">
      <c r="A184" s="67">
        <v>414100</v>
      </c>
      <c r="B184" s="63" t="s">
        <v>303</v>
      </c>
      <c r="C184" s="91">
        <f>C419</f>
        <v>120000</v>
      </c>
    </row>
    <row r="185" spans="1:3" ht="12.75">
      <c r="A185" s="66">
        <v>415000</v>
      </c>
      <c r="B185" s="64" t="s">
        <v>70</v>
      </c>
      <c r="C185" s="91">
        <f>C420</f>
        <v>375797</v>
      </c>
    </row>
    <row r="186" spans="1:3" ht="12.75">
      <c r="A186" s="67">
        <v>415200</v>
      </c>
      <c r="B186" s="63" t="s">
        <v>61</v>
      </c>
      <c r="C186" s="91">
        <f>C421</f>
        <v>375797</v>
      </c>
    </row>
    <row r="187" spans="1:3" ht="12.75">
      <c r="A187" s="66">
        <v>416000</v>
      </c>
      <c r="B187" s="64" t="s">
        <v>402</v>
      </c>
      <c r="C187" s="91">
        <f>+C325+C422</f>
        <v>845931</v>
      </c>
    </row>
    <row r="188" spans="1:3" ht="12.75">
      <c r="A188" s="67">
        <v>416100</v>
      </c>
      <c r="B188" s="63" t="s">
        <v>403</v>
      </c>
      <c r="C188" s="91">
        <f>C326+C423</f>
        <v>597496</v>
      </c>
    </row>
    <row r="189" spans="1:3" ht="12.75">
      <c r="A189" s="67">
        <v>416200</v>
      </c>
      <c r="B189" s="63" t="s">
        <v>438</v>
      </c>
      <c r="C189" s="91">
        <f>C327</f>
        <v>57974</v>
      </c>
    </row>
    <row r="190" spans="1:3" ht="12.75">
      <c r="A190" s="67">
        <v>416300</v>
      </c>
      <c r="B190" s="63" t="s">
        <v>404</v>
      </c>
      <c r="C190" s="91">
        <f>C328</f>
        <v>190461</v>
      </c>
    </row>
    <row r="191" spans="1:3" ht="15">
      <c r="A191" s="14">
        <v>481000</v>
      </c>
      <c r="B191" s="14" t="s">
        <v>156</v>
      </c>
      <c r="C191" s="91">
        <f>C192</f>
        <v>0</v>
      </c>
    </row>
    <row r="192" spans="1:3" ht="12.75">
      <c r="A192" s="6">
        <v>481200</v>
      </c>
      <c r="B192" s="6" t="s">
        <v>380</v>
      </c>
      <c r="C192" s="91">
        <f>C302</f>
        <v>0</v>
      </c>
    </row>
    <row r="193" spans="1:3" ht="15">
      <c r="A193" s="14">
        <v>482000</v>
      </c>
      <c r="B193" s="14" t="s">
        <v>322</v>
      </c>
      <c r="C193" s="137">
        <f>C194</f>
        <v>50000</v>
      </c>
    </row>
    <row r="194" spans="1:3" ht="12.75">
      <c r="A194" s="6">
        <v>482100</v>
      </c>
      <c r="B194" s="6" t="s">
        <v>322</v>
      </c>
      <c r="C194" s="72">
        <f>'STARE TABELE'!C445</f>
        <v>50000</v>
      </c>
    </row>
    <row r="195" spans="1:3" ht="12.75">
      <c r="A195" s="63" t="s">
        <v>355</v>
      </c>
      <c r="B195" s="64" t="s">
        <v>327</v>
      </c>
      <c r="C195" s="91">
        <f>C304</f>
        <v>80486</v>
      </c>
    </row>
    <row r="196" spans="1:3" ht="12.75">
      <c r="A196" s="67" t="s">
        <v>355</v>
      </c>
      <c r="B196" s="63" t="s">
        <v>327</v>
      </c>
      <c r="C196" s="91">
        <f>C305</f>
        <v>80486</v>
      </c>
    </row>
    <row r="197" spans="1:3" ht="12.75">
      <c r="A197" s="64" t="s">
        <v>405</v>
      </c>
      <c r="B197" s="63"/>
      <c r="C197" s="91">
        <f>C251+C274+C329+C355+C381+C404</f>
        <v>428922</v>
      </c>
    </row>
    <row r="198" spans="1:3" ht="12.75">
      <c r="A198" s="66">
        <v>510000</v>
      </c>
      <c r="B198" s="64" t="s">
        <v>406</v>
      </c>
      <c r="C198" s="91">
        <f>C252+C275+C330+C356+C382+C405</f>
        <v>328922</v>
      </c>
    </row>
    <row r="199" spans="1:3" ht="12.75">
      <c r="A199" s="66">
        <v>511000</v>
      </c>
      <c r="B199" s="64" t="s">
        <v>57</v>
      </c>
      <c r="C199" s="91">
        <f>C253+C276+C331+C357+C383+C406</f>
        <v>326922</v>
      </c>
    </row>
    <row r="200" spans="1:3" ht="12.75">
      <c r="A200" s="67">
        <v>511100</v>
      </c>
      <c r="B200" s="63" t="s">
        <v>179</v>
      </c>
      <c r="C200" s="91">
        <f>C277+C358</f>
        <v>315572</v>
      </c>
    </row>
    <row r="201" spans="1:3" ht="12.75">
      <c r="A201" s="63">
        <v>511200</v>
      </c>
      <c r="B201" s="63" t="s">
        <v>178</v>
      </c>
      <c r="C201" s="91">
        <f>C254+C278+C332+C359+C384+C407</f>
        <v>2000</v>
      </c>
    </row>
    <row r="202" spans="1:3" ht="12.75">
      <c r="A202" s="63">
        <v>511300</v>
      </c>
      <c r="B202" s="63" t="s">
        <v>58</v>
      </c>
      <c r="C202" s="91">
        <f>C255+C279+C333+C360+C385+C408</f>
        <v>9350</v>
      </c>
    </row>
    <row r="203" spans="1:3" ht="12.75">
      <c r="A203" s="63">
        <v>511700</v>
      </c>
      <c r="B203" s="63" t="s">
        <v>59</v>
      </c>
      <c r="C203" s="91">
        <f>C256+C280+C334+C361+C386+C409</f>
        <v>0</v>
      </c>
    </row>
    <row r="204" spans="1:3" ht="15">
      <c r="A204" s="14">
        <v>516000</v>
      </c>
      <c r="B204" s="14" t="s">
        <v>341</v>
      </c>
      <c r="C204" s="91">
        <f>C205</f>
        <v>2000</v>
      </c>
    </row>
    <row r="205" spans="1:3" ht="12.75">
      <c r="A205" s="6">
        <v>516100</v>
      </c>
      <c r="B205" s="6" t="s">
        <v>341</v>
      </c>
      <c r="C205" s="91">
        <f>C258</f>
        <v>2000</v>
      </c>
    </row>
    <row r="206" spans="1:3" ht="15">
      <c r="A206" s="14">
        <v>517000</v>
      </c>
      <c r="B206" s="14" t="s">
        <v>342</v>
      </c>
      <c r="C206" s="137">
        <f>C207</f>
        <v>100000</v>
      </c>
    </row>
    <row r="207" spans="1:3" ht="12.75">
      <c r="A207" s="6">
        <v>517100</v>
      </c>
      <c r="B207" s="6" t="s">
        <v>342</v>
      </c>
      <c r="C207" s="138">
        <f>C282</f>
        <v>100000</v>
      </c>
    </row>
    <row r="208" spans="1:3" ht="12.75">
      <c r="A208" s="63"/>
      <c r="B208" s="64" t="s">
        <v>407</v>
      </c>
      <c r="C208" s="91">
        <f>C218+C228+C259+C283+C306+C335+C362+C387+C410+C426</f>
        <v>4633766</v>
      </c>
    </row>
    <row r="209" spans="1:2" ht="12.75">
      <c r="A209" s="88"/>
      <c r="B209" s="89"/>
    </row>
    <row r="210" spans="1:2" ht="13.5" thickBot="1">
      <c r="A210" s="89">
        <v>1</v>
      </c>
      <c r="B210" s="89" t="s">
        <v>10</v>
      </c>
    </row>
    <row r="211" spans="1:3" ht="12.75">
      <c r="A211" s="79" t="s">
        <v>307</v>
      </c>
      <c r="B211" s="79" t="s">
        <v>358</v>
      </c>
      <c r="C211" s="123" t="s">
        <v>506</v>
      </c>
    </row>
    <row r="212" spans="1:3" ht="12.75">
      <c r="A212" s="82" t="s">
        <v>309</v>
      </c>
      <c r="B212" s="82"/>
      <c r="C212" s="12">
        <v>2015</v>
      </c>
    </row>
    <row r="213" spans="1:3" ht="12.75">
      <c r="A213" s="84">
        <v>1</v>
      </c>
      <c r="B213" s="84">
        <v>2</v>
      </c>
      <c r="C213" s="95">
        <v>4</v>
      </c>
    </row>
    <row r="214" spans="1:3" ht="12.75">
      <c r="A214" s="90" t="s">
        <v>408</v>
      </c>
      <c r="B214" s="90"/>
      <c r="C214" s="91">
        <f>C215</f>
        <v>211161</v>
      </c>
    </row>
    <row r="215" spans="1:3" ht="12.75">
      <c r="A215" s="66">
        <v>410000</v>
      </c>
      <c r="B215" s="64" t="s">
        <v>395</v>
      </c>
      <c r="C215" s="65">
        <f>C216</f>
        <v>211161</v>
      </c>
    </row>
    <row r="216" spans="1:3" ht="12.75">
      <c r="A216" s="66">
        <v>412000</v>
      </c>
      <c r="B216" s="64" t="s">
        <v>397</v>
      </c>
      <c r="C216" s="65">
        <f>C217</f>
        <v>211161</v>
      </c>
    </row>
    <row r="217" spans="1:3" ht="12.75">
      <c r="A217" s="70">
        <v>412900</v>
      </c>
      <c r="B217" s="63" t="s">
        <v>398</v>
      </c>
      <c r="C217" s="68">
        <f>'STARE TABELE'!C117</f>
        <v>211161</v>
      </c>
    </row>
    <row r="218" spans="1:3" ht="12.75">
      <c r="A218" s="63"/>
      <c r="B218" s="64" t="s">
        <v>407</v>
      </c>
      <c r="C218" s="65">
        <f>C214</f>
        <v>211161</v>
      </c>
    </row>
    <row r="219" spans="1:2" ht="12.75">
      <c r="A219" s="92"/>
      <c r="B219" s="75"/>
    </row>
    <row r="220" spans="1:2" ht="13.5" thickBot="1">
      <c r="A220" s="93">
        <v>2</v>
      </c>
      <c r="B220" s="76" t="s">
        <v>11</v>
      </c>
    </row>
    <row r="221" spans="1:3" ht="12.75">
      <c r="A221" s="79" t="s">
        <v>307</v>
      </c>
      <c r="B221" s="79" t="s">
        <v>358</v>
      </c>
      <c r="C221" s="121" t="s">
        <v>506</v>
      </c>
    </row>
    <row r="222" spans="1:3" ht="12.75">
      <c r="A222" s="82" t="s">
        <v>309</v>
      </c>
      <c r="B222" s="82"/>
      <c r="C222" s="12">
        <v>2015</v>
      </c>
    </row>
    <row r="223" spans="1:3" ht="12.75">
      <c r="A223" s="84">
        <v>1</v>
      </c>
      <c r="B223" s="84">
        <v>2</v>
      </c>
      <c r="C223" s="95">
        <v>4</v>
      </c>
    </row>
    <row r="224" spans="1:3" ht="12.75">
      <c r="A224" s="64" t="s">
        <v>408</v>
      </c>
      <c r="B224" s="64"/>
      <c r="C224" s="65">
        <f>C225</f>
        <v>30000</v>
      </c>
    </row>
    <row r="225" spans="1:3" ht="12.75">
      <c r="A225" s="66">
        <v>410000</v>
      </c>
      <c r="B225" s="64" t="s">
        <v>395</v>
      </c>
      <c r="C225" s="65">
        <f>C226</f>
        <v>30000</v>
      </c>
    </row>
    <row r="226" spans="1:3" ht="12.75">
      <c r="A226" s="66">
        <v>412000</v>
      </c>
      <c r="B226" s="64" t="s">
        <v>397</v>
      </c>
      <c r="C226" s="65">
        <f>C227</f>
        <v>30000</v>
      </c>
    </row>
    <row r="227" spans="1:3" ht="12.75">
      <c r="A227" s="70">
        <v>412900</v>
      </c>
      <c r="B227" s="63" t="s">
        <v>398</v>
      </c>
      <c r="C227" s="68">
        <f>'STARE TABELE'!C127</f>
        <v>30000</v>
      </c>
    </row>
    <row r="228" spans="1:3" ht="12.75">
      <c r="A228" s="63"/>
      <c r="B228" s="64" t="s">
        <v>407</v>
      </c>
      <c r="C228" s="65">
        <f>C224</f>
        <v>30000</v>
      </c>
    </row>
    <row r="229" spans="1:2" ht="12.75">
      <c r="A229" s="94"/>
      <c r="B229" s="94"/>
    </row>
    <row r="230" spans="1:2" ht="12.75">
      <c r="A230" s="94"/>
      <c r="B230" s="94"/>
    </row>
    <row r="231" spans="1:2" ht="13.5" thickBot="1">
      <c r="A231" s="94">
        <v>4</v>
      </c>
      <c r="B231" s="76" t="s">
        <v>66</v>
      </c>
    </row>
    <row r="232" spans="1:3" ht="12.75">
      <c r="A232" s="79" t="s">
        <v>307</v>
      </c>
      <c r="B232" s="79" t="s">
        <v>358</v>
      </c>
      <c r="C232" s="121" t="s">
        <v>506</v>
      </c>
    </row>
    <row r="233" spans="1:3" ht="12.75">
      <c r="A233" s="82" t="s">
        <v>309</v>
      </c>
      <c r="B233" s="82"/>
      <c r="C233" s="12">
        <v>2015</v>
      </c>
    </row>
    <row r="234" spans="1:3" ht="12.75">
      <c r="A234" s="84">
        <v>1</v>
      </c>
      <c r="B234" s="84">
        <v>2</v>
      </c>
      <c r="C234" s="95">
        <v>4</v>
      </c>
    </row>
    <row r="235" spans="1:3" ht="12.75">
      <c r="A235" s="64" t="s">
        <v>408</v>
      </c>
      <c r="B235" s="64"/>
      <c r="C235" s="65">
        <f>C236</f>
        <v>1261270</v>
      </c>
    </row>
    <row r="236" spans="1:3" ht="12.75">
      <c r="A236" s="66">
        <v>410000</v>
      </c>
      <c r="B236" s="64" t="s">
        <v>395</v>
      </c>
      <c r="C236" s="65">
        <f>C237+C240+C249</f>
        <v>1261270</v>
      </c>
    </row>
    <row r="237" spans="1:3" ht="12.75">
      <c r="A237" s="66">
        <v>411000</v>
      </c>
      <c r="B237" s="64" t="s">
        <v>159</v>
      </c>
      <c r="C237" s="65">
        <f>C238+C239</f>
        <v>1122570</v>
      </c>
    </row>
    <row r="238" spans="1:3" ht="12.75">
      <c r="A238" s="67">
        <v>411100</v>
      </c>
      <c r="B238" s="63" t="s">
        <v>160</v>
      </c>
      <c r="C238" s="68">
        <f>'STARE TABELE'!C141</f>
        <v>891000</v>
      </c>
    </row>
    <row r="239" spans="1:3" ht="12.75">
      <c r="A239" s="63">
        <v>411200</v>
      </c>
      <c r="B239" s="63" t="s">
        <v>396</v>
      </c>
      <c r="C239" s="68">
        <f>'STARE TABELE'!C144</f>
        <v>231570</v>
      </c>
    </row>
    <row r="240" spans="1:3" ht="12.75">
      <c r="A240" s="66">
        <v>412000</v>
      </c>
      <c r="B240" s="64" t="s">
        <v>397</v>
      </c>
      <c r="C240" s="65">
        <f>C241+C242+C243+C244+C245+C246+C247+C248</f>
        <v>138700</v>
      </c>
    </row>
    <row r="241" spans="1:3" ht="12.75">
      <c r="A241" s="67">
        <v>412100</v>
      </c>
      <c r="B241" s="63" t="s">
        <v>163</v>
      </c>
      <c r="C241" s="68">
        <f>'STARE TABELE'!C146</f>
        <v>700</v>
      </c>
    </row>
    <row r="242" spans="1:3" ht="12.75">
      <c r="A242" s="63">
        <v>412200</v>
      </c>
      <c r="B242" s="63" t="s">
        <v>97</v>
      </c>
      <c r="C242" s="68">
        <f>'STARE TABELE'!C147</f>
        <v>57500</v>
      </c>
    </row>
    <row r="243" spans="1:3" ht="12.75">
      <c r="A243" s="63">
        <v>412300</v>
      </c>
      <c r="B243" s="63" t="s">
        <v>168</v>
      </c>
      <c r="C243" s="68">
        <f>'STARE TABELE'!C148</f>
        <v>26000</v>
      </c>
    </row>
    <row r="244" spans="1:3" ht="12.75">
      <c r="A244" s="63">
        <v>412400</v>
      </c>
      <c r="B244" s="63" t="s">
        <v>185</v>
      </c>
      <c r="C244" s="68">
        <f>'STARE TABELE'!C149</f>
        <v>0</v>
      </c>
    </row>
    <row r="245" spans="1:3" ht="12.75">
      <c r="A245" s="63">
        <v>412500</v>
      </c>
      <c r="B245" s="63" t="s">
        <v>169</v>
      </c>
      <c r="C245" s="68">
        <f>'STARE TABELE'!C150</f>
        <v>8000</v>
      </c>
    </row>
    <row r="246" spans="1:3" ht="12.75">
      <c r="A246" s="63">
        <v>412600</v>
      </c>
      <c r="B246" s="63" t="s">
        <v>171</v>
      </c>
      <c r="C246" s="68">
        <f>'STARE TABELE'!C151</f>
        <v>17000</v>
      </c>
    </row>
    <row r="247" spans="1:3" ht="12.75">
      <c r="A247" s="63">
        <v>412700</v>
      </c>
      <c r="B247" s="63" t="s">
        <v>172</v>
      </c>
      <c r="C247" s="68">
        <f>'STARE TABELE'!C152</f>
        <v>14500</v>
      </c>
    </row>
    <row r="248" spans="1:3" ht="12.75">
      <c r="A248" s="70">
        <v>412900</v>
      </c>
      <c r="B248" s="63" t="s">
        <v>398</v>
      </c>
      <c r="C248" s="68">
        <f>'STARE TABELE'!C153</f>
        <v>15000</v>
      </c>
    </row>
    <row r="249" spans="1:3" ht="12.75">
      <c r="A249" s="66">
        <v>413000</v>
      </c>
      <c r="B249" s="64" t="s">
        <v>62</v>
      </c>
      <c r="C249" s="65">
        <f>C250</f>
        <v>0</v>
      </c>
    </row>
    <row r="250" spans="1:3" ht="12.75">
      <c r="A250" s="63">
        <v>413900</v>
      </c>
      <c r="B250" s="63" t="s">
        <v>50</v>
      </c>
      <c r="C250" s="68">
        <f>'STARE TABELE'!C155</f>
        <v>0</v>
      </c>
    </row>
    <row r="251" spans="1:3" ht="12.75">
      <c r="A251" s="64" t="s">
        <v>405</v>
      </c>
      <c r="B251" s="63"/>
      <c r="C251" s="65">
        <f>C252</f>
        <v>7000</v>
      </c>
    </row>
    <row r="252" spans="1:3" ht="12.75">
      <c r="A252" s="66">
        <v>510000</v>
      </c>
      <c r="B252" s="64" t="s">
        <v>406</v>
      </c>
      <c r="C252" s="65">
        <f>C253+C257</f>
        <v>7000</v>
      </c>
    </row>
    <row r="253" spans="1:3" ht="12.75">
      <c r="A253" s="66">
        <v>511000</v>
      </c>
      <c r="B253" s="64" t="s">
        <v>57</v>
      </c>
      <c r="C253" s="65">
        <f>C254+C255+C256</f>
        <v>5000</v>
      </c>
    </row>
    <row r="254" spans="1:3" ht="12.75">
      <c r="A254" s="63">
        <v>511200</v>
      </c>
      <c r="B254" s="63" t="s">
        <v>178</v>
      </c>
      <c r="C254" s="68">
        <f>'STARE TABELE'!C157</f>
        <v>0</v>
      </c>
    </row>
    <row r="255" spans="1:3" ht="12.75">
      <c r="A255" s="63">
        <v>511300</v>
      </c>
      <c r="B255" s="63" t="s">
        <v>58</v>
      </c>
      <c r="C255" s="68">
        <f>'STARE TABELE'!C158</f>
        <v>5000</v>
      </c>
    </row>
    <row r="256" spans="1:3" ht="12.75">
      <c r="A256" s="63">
        <v>511700</v>
      </c>
      <c r="B256" s="63" t="s">
        <v>59</v>
      </c>
      <c r="C256" s="68">
        <f>'STARE TABELE'!C159</f>
        <v>0</v>
      </c>
    </row>
    <row r="257" spans="1:3" ht="12.75">
      <c r="A257" s="66">
        <v>516000</v>
      </c>
      <c r="B257" s="8" t="s">
        <v>341</v>
      </c>
      <c r="C257" s="104">
        <f>C258</f>
        <v>2000</v>
      </c>
    </row>
    <row r="258" spans="1:3" ht="12.75">
      <c r="A258" s="67">
        <v>516100</v>
      </c>
      <c r="B258" s="103" t="s">
        <v>341</v>
      </c>
      <c r="C258" s="68">
        <f>'STARE TABELE'!C161</f>
        <v>2000</v>
      </c>
    </row>
    <row r="259" spans="1:3" ht="12.75">
      <c r="A259" s="63"/>
      <c r="B259" s="64" t="s">
        <v>407</v>
      </c>
      <c r="C259" s="65">
        <f>C235+C251</f>
        <v>1268270</v>
      </c>
    </row>
    <row r="260" spans="1:2" ht="12.75">
      <c r="A260" s="94"/>
      <c r="B260" s="94"/>
    </row>
    <row r="261" spans="1:2" ht="13.5" thickBot="1">
      <c r="A261" s="93">
        <v>5</v>
      </c>
      <c r="B261" s="76" t="s">
        <v>12</v>
      </c>
    </row>
    <row r="262" spans="1:3" ht="12.75">
      <c r="A262" s="79" t="s">
        <v>307</v>
      </c>
      <c r="B262" s="79" t="s">
        <v>358</v>
      </c>
      <c r="C262" s="121" t="s">
        <v>506</v>
      </c>
    </row>
    <row r="263" spans="1:3" ht="12.75">
      <c r="A263" s="82" t="s">
        <v>309</v>
      </c>
      <c r="B263" s="82"/>
      <c r="C263" s="12">
        <v>2015</v>
      </c>
    </row>
    <row r="264" spans="1:3" ht="12.75">
      <c r="A264" s="84">
        <v>1</v>
      </c>
      <c r="B264" s="84">
        <v>2</v>
      </c>
      <c r="C264" s="95">
        <v>4</v>
      </c>
    </row>
    <row r="265" spans="1:3" ht="12.75">
      <c r="A265" s="64" t="s">
        <v>408</v>
      </c>
      <c r="B265" s="64"/>
      <c r="C265" s="65">
        <f>C266</f>
        <v>256430</v>
      </c>
    </row>
    <row r="266" spans="1:3" ht="12.75">
      <c r="A266" s="66">
        <v>410000</v>
      </c>
      <c r="B266" s="64" t="s">
        <v>395</v>
      </c>
      <c r="C266" s="65">
        <f>C267+C270</f>
        <v>256430</v>
      </c>
    </row>
    <row r="267" spans="1:3" ht="12.75">
      <c r="A267" s="66">
        <v>412000</v>
      </c>
      <c r="B267" s="64" t="s">
        <v>397</v>
      </c>
      <c r="C267" s="65">
        <f>C268+C269</f>
        <v>0</v>
      </c>
    </row>
    <row r="268" spans="1:3" ht="12.75">
      <c r="A268" s="63">
        <v>412700</v>
      </c>
      <c r="B268" s="63" t="s">
        <v>172</v>
      </c>
      <c r="C268" s="68">
        <f>'STARE TABELE'!C165</f>
        <v>0</v>
      </c>
    </row>
    <row r="269" spans="1:3" ht="12.75">
      <c r="A269" s="70">
        <v>412900</v>
      </c>
      <c r="B269" s="63" t="s">
        <v>398</v>
      </c>
      <c r="C269" s="68">
        <f>'STARE TABELE'!C168</f>
        <v>0</v>
      </c>
    </row>
    <row r="270" spans="1:3" ht="12.75">
      <c r="A270" s="66">
        <v>413000</v>
      </c>
      <c r="B270" s="64" t="s">
        <v>62</v>
      </c>
      <c r="C270" s="65">
        <f>C271+C272+C273</f>
        <v>256430</v>
      </c>
    </row>
    <row r="271" spans="1:3" ht="12.75">
      <c r="A271" s="67">
        <v>413100</v>
      </c>
      <c r="B271" s="63" t="s">
        <v>399</v>
      </c>
      <c r="C271" s="68">
        <f>'STARE TABELE'!C171</f>
        <v>98850</v>
      </c>
    </row>
    <row r="272" spans="1:3" ht="12.75">
      <c r="A272" s="63">
        <v>413300</v>
      </c>
      <c r="B272" s="63" t="s">
        <v>400</v>
      </c>
      <c r="C272" s="68">
        <f>'STARE TABELE'!C173</f>
        <v>157580</v>
      </c>
    </row>
    <row r="273" spans="1:3" ht="12.75">
      <c r="A273" s="63">
        <v>413400</v>
      </c>
      <c r="B273" s="63" t="s">
        <v>401</v>
      </c>
      <c r="C273" s="68">
        <f>'STARE TABELE'!C178</f>
        <v>0</v>
      </c>
    </row>
    <row r="274" spans="1:3" ht="12.75">
      <c r="A274" s="64" t="s">
        <v>405</v>
      </c>
      <c r="B274" s="63"/>
      <c r="C274" s="65">
        <f>C275+C281</f>
        <v>415572</v>
      </c>
    </row>
    <row r="275" spans="1:3" ht="12.75">
      <c r="A275" s="66">
        <v>510000</v>
      </c>
      <c r="B275" s="64" t="s">
        <v>406</v>
      </c>
      <c r="C275" s="65">
        <f>C276</f>
        <v>315572</v>
      </c>
    </row>
    <row r="276" spans="1:3" ht="12.75">
      <c r="A276" s="66">
        <v>511000</v>
      </c>
      <c r="B276" s="64" t="s">
        <v>57</v>
      </c>
      <c r="C276" s="65">
        <f>C277+C278+C279+C280</f>
        <v>315572</v>
      </c>
    </row>
    <row r="277" spans="1:3" ht="12.75">
      <c r="A277" s="67">
        <v>511100</v>
      </c>
      <c r="B277" s="63" t="s">
        <v>179</v>
      </c>
      <c r="C277" s="68">
        <f>'STARE TABELE'!C181</f>
        <v>315572</v>
      </c>
    </row>
    <row r="278" spans="1:3" ht="12.75">
      <c r="A278" s="63">
        <v>511200</v>
      </c>
      <c r="B278" s="63" t="s">
        <v>178</v>
      </c>
      <c r="C278" s="68">
        <f>'STARE TABELE'!C186</f>
        <v>0</v>
      </c>
    </row>
    <row r="279" spans="1:3" ht="12.75">
      <c r="A279" s="63">
        <v>511300</v>
      </c>
      <c r="B279" s="63" t="s">
        <v>58</v>
      </c>
      <c r="C279" s="68">
        <f>'STARE TABELE'!C191</f>
        <v>0</v>
      </c>
    </row>
    <row r="280" spans="1:3" ht="12.75">
      <c r="A280" s="63">
        <v>511700</v>
      </c>
      <c r="B280" s="63" t="s">
        <v>59</v>
      </c>
      <c r="C280" s="68">
        <f>'STARE TABELE'!C199</f>
        <v>0</v>
      </c>
    </row>
    <row r="281" spans="1:3" ht="12.75">
      <c r="A281" s="64">
        <v>517000</v>
      </c>
      <c r="B281" s="64" t="s">
        <v>342</v>
      </c>
      <c r="C281" s="104">
        <f>C282</f>
        <v>100000</v>
      </c>
    </row>
    <row r="282" spans="1:3" ht="12.75">
      <c r="A282" s="63">
        <v>517100</v>
      </c>
      <c r="B282" s="63" t="s">
        <v>342</v>
      </c>
      <c r="C282" s="68">
        <f>'STARE TABELE'!C204</f>
        <v>100000</v>
      </c>
    </row>
    <row r="283" spans="1:3" ht="12.75">
      <c r="A283" s="63"/>
      <c r="B283" s="64" t="s">
        <v>407</v>
      </c>
      <c r="C283" s="65">
        <f>C265+C274</f>
        <v>672002</v>
      </c>
    </row>
    <row r="284" spans="1:2" ht="12.75">
      <c r="A284" s="94"/>
      <c r="B284" s="94"/>
    </row>
    <row r="285" spans="1:2" ht="13.5" thickBot="1">
      <c r="A285" s="94">
        <v>6</v>
      </c>
      <c r="B285" s="76" t="s">
        <v>65</v>
      </c>
    </row>
    <row r="286" spans="1:3" ht="12.75">
      <c r="A286" s="79" t="s">
        <v>307</v>
      </c>
      <c r="B286" s="79" t="s">
        <v>358</v>
      </c>
      <c r="C286" s="121" t="s">
        <v>506</v>
      </c>
    </row>
    <row r="287" spans="1:3" ht="13.5" thickBot="1">
      <c r="A287" s="82" t="s">
        <v>309</v>
      </c>
      <c r="B287" s="82"/>
      <c r="C287" s="122">
        <v>2015</v>
      </c>
    </row>
    <row r="288" spans="1:3" ht="12.75">
      <c r="A288" s="84">
        <v>1</v>
      </c>
      <c r="B288" s="84">
        <v>2</v>
      </c>
      <c r="C288" s="109">
        <v>4</v>
      </c>
    </row>
    <row r="289" spans="1:3" ht="12.75">
      <c r="A289" s="64" t="s">
        <v>408</v>
      </c>
      <c r="B289" s="64"/>
      <c r="C289" s="99">
        <f>C290+C301+C304</f>
        <v>681786</v>
      </c>
    </row>
    <row r="290" spans="1:3" ht="12.75">
      <c r="A290" s="66">
        <v>410000</v>
      </c>
      <c r="B290" s="64" t="s">
        <v>395</v>
      </c>
      <c r="C290" s="99">
        <f>+C291+C299</f>
        <v>601300</v>
      </c>
    </row>
    <row r="291" spans="1:3" ht="12.75">
      <c r="A291" s="66">
        <v>412000</v>
      </c>
      <c r="B291" s="64" t="s">
        <v>397</v>
      </c>
      <c r="C291" s="99">
        <f>C292+C293+C294+C295+C296+C297+C298</f>
        <v>601000</v>
      </c>
    </row>
    <row r="292" spans="1:3" ht="12.75">
      <c r="A292" s="67">
        <v>412100</v>
      </c>
      <c r="B292" s="63" t="s">
        <v>163</v>
      </c>
      <c r="C292" s="100">
        <f>'STARE TABELE'!C219</f>
        <v>0</v>
      </c>
    </row>
    <row r="293" spans="1:3" ht="12.75">
      <c r="A293" s="63">
        <v>412200</v>
      </c>
      <c r="B293" s="63" t="s">
        <v>97</v>
      </c>
      <c r="C293" s="100">
        <f>'STARE TABELE'!C221</f>
        <v>14800</v>
      </c>
    </row>
    <row r="294" spans="1:3" ht="12.75">
      <c r="A294" s="63">
        <v>412400</v>
      </c>
      <c r="B294" s="63" t="s">
        <v>185</v>
      </c>
      <c r="C294" s="100">
        <f>'STARE TABELE'!C225</f>
        <v>0</v>
      </c>
    </row>
    <row r="295" spans="1:3" ht="12.75">
      <c r="A295" s="63">
        <v>412500</v>
      </c>
      <c r="B295" s="63" t="s">
        <v>169</v>
      </c>
      <c r="C295" s="100">
        <f>'STARE TABELE'!C228</f>
        <v>175000</v>
      </c>
    </row>
    <row r="296" spans="1:3" ht="12.75">
      <c r="A296" s="63">
        <v>412700</v>
      </c>
      <c r="B296" s="63" t="s">
        <v>172</v>
      </c>
      <c r="C296" s="100">
        <f>'STARE TABELE'!C235</f>
        <v>44700</v>
      </c>
    </row>
    <row r="297" spans="1:3" ht="12.75">
      <c r="A297" s="63">
        <v>412800</v>
      </c>
      <c r="B297" s="63" t="s">
        <v>189</v>
      </c>
      <c r="C297" s="100">
        <f>'STARE TABELE'!C243</f>
        <v>316000</v>
      </c>
    </row>
    <row r="298" spans="1:3" ht="12.75">
      <c r="A298" s="70">
        <v>412900</v>
      </c>
      <c r="B298" s="63" t="s">
        <v>398</v>
      </c>
      <c r="C298" s="100">
        <f>'STARE TABELE'!C247</f>
        <v>50500</v>
      </c>
    </row>
    <row r="299" spans="1:3" ht="12.75">
      <c r="A299" s="66">
        <v>413000</v>
      </c>
      <c r="B299" s="64" t="s">
        <v>62</v>
      </c>
      <c r="C299" s="99">
        <f>C300</f>
        <v>300</v>
      </c>
    </row>
    <row r="300" spans="1:3" ht="12.75">
      <c r="A300" s="63">
        <v>413900</v>
      </c>
      <c r="B300" s="63" t="s">
        <v>50</v>
      </c>
      <c r="C300" s="100">
        <f>'STARE TABELE'!C257</f>
        <v>300</v>
      </c>
    </row>
    <row r="301" spans="1:3" ht="12.75">
      <c r="A301" s="8">
        <v>481000</v>
      </c>
      <c r="B301" s="8" t="s">
        <v>156</v>
      </c>
      <c r="C301" s="99">
        <f>C302</f>
        <v>0</v>
      </c>
    </row>
    <row r="302" spans="1:3" ht="12.75">
      <c r="A302" s="29">
        <v>481200</v>
      </c>
      <c r="B302" s="29" t="s">
        <v>380</v>
      </c>
      <c r="C302" s="99">
        <f>C303</f>
        <v>0</v>
      </c>
    </row>
    <row r="303" spans="1:3" ht="12.75">
      <c r="A303" s="23">
        <v>481219</v>
      </c>
      <c r="B303" s="23" t="s">
        <v>448</v>
      </c>
      <c r="C303" s="100">
        <f>'STARE TABELE'!C261</f>
        <v>0</v>
      </c>
    </row>
    <row r="304" spans="1:3" ht="12.75">
      <c r="A304" s="63" t="s">
        <v>355</v>
      </c>
      <c r="B304" s="64" t="s">
        <v>327</v>
      </c>
      <c r="C304" s="99">
        <f>C305</f>
        <v>80486</v>
      </c>
    </row>
    <row r="305" spans="1:3" ht="12.75">
      <c r="A305" s="67" t="s">
        <v>355</v>
      </c>
      <c r="B305" s="63" t="s">
        <v>327</v>
      </c>
      <c r="C305" s="100">
        <f>'STARE TABELE'!C137</f>
        <v>80486</v>
      </c>
    </row>
    <row r="306" spans="1:3" ht="12.75">
      <c r="A306" s="63"/>
      <c r="B306" s="64" t="s">
        <v>407</v>
      </c>
      <c r="C306" s="99">
        <f>C289</f>
        <v>681786</v>
      </c>
    </row>
    <row r="307" spans="1:2" ht="12.75">
      <c r="A307" s="94"/>
      <c r="B307" s="94"/>
    </row>
    <row r="308" spans="1:2" ht="13.5" thickBot="1">
      <c r="A308" s="94">
        <v>7</v>
      </c>
      <c r="B308" s="76" t="s">
        <v>409</v>
      </c>
    </row>
    <row r="309" spans="1:3" ht="12.75">
      <c r="A309" s="79" t="s">
        <v>307</v>
      </c>
      <c r="B309" s="79" t="s">
        <v>358</v>
      </c>
      <c r="C309" s="121" t="s">
        <v>506</v>
      </c>
    </row>
    <row r="310" spans="1:3" ht="12.75">
      <c r="A310" s="82" t="s">
        <v>309</v>
      </c>
      <c r="B310" s="82"/>
      <c r="C310" s="12">
        <v>2015</v>
      </c>
    </row>
    <row r="311" spans="1:3" ht="12.75">
      <c r="A311" s="84">
        <v>1</v>
      </c>
      <c r="B311" s="84">
        <v>2</v>
      </c>
      <c r="C311" s="95">
        <v>4</v>
      </c>
    </row>
    <row r="312" spans="1:3" ht="12.75">
      <c r="A312" s="64" t="s">
        <v>408</v>
      </c>
      <c r="B312" s="64"/>
      <c r="C312" s="65">
        <f>C313</f>
        <v>887050</v>
      </c>
    </row>
    <row r="313" spans="1:3" ht="12.75">
      <c r="A313" s="66">
        <v>410000</v>
      </c>
      <c r="B313" s="64" t="s">
        <v>395</v>
      </c>
      <c r="C313" s="65">
        <f>C314+C317+C325</f>
        <v>887050</v>
      </c>
    </row>
    <row r="314" spans="1:3" ht="12.75">
      <c r="A314" s="66">
        <v>411000</v>
      </c>
      <c r="B314" s="64" t="s">
        <v>159</v>
      </c>
      <c r="C314" s="65">
        <f>C315+C316</f>
        <v>140001</v>
      </c>
    </row>
    <row r="315" spans="1:3" ht="12.75">
      <c r="A315" s="67">
        <v>411100</v>
      </c>
      <c r="B315" s="63" t="s">
        <v>160</v>
      </c>
      <c r="C315" s="68">
        <f>'STARE TABELE'!C268</f>
        <v>107001</v>
      </c>
    </row>
    <row r="316" spans="1:3" ht="12.75">
      <c r="A316" s="63">
        <v>411200</v>
      </c>
      <c r="B316" s="63" t="s">
        <v>396</v>
      </c>
      <c r="C316" s="68">
        <f>'STARE TABELE'!C271</f>
        <v>33000</v>
      </c>
    </row>
    <row r="317" spans="1:3" ht="12.75">
      <c r="A317" s="66">
        <v>412000</v>
      </c>
      <c r="B317" s="64" t="s">
        <v>397</v>
      </c>
      <c r="C317" s="65">
        <f>C318+C319+C320+C321+C322+C323+C324</f>
        <v>41118</v>
      </c>
    </row>
    <row r="318" spans="1:3" ht="12.75">
      <c r="A318" s="67">
        <v>412100</v>
      </c>
      <c r="B318" s="63" t="s">
        <v>163</v>
      </c>
      <c r="C318" s="68">
        <f>'STARE TABELE'!C273</f>
        <v>0</v>
      </c>
    </row>
    <row r="319" spans="1:3" ht="12.75">
      <c r="A319" s="63">
        <v>412200</v>
      </c>
      <c r="B319" s="63" t="s">
        <v>97</v>
      </c>
      <c r="C319" s="68">
        <f>'STARE TABELE'!C274</f>
        <v>16822</v>
      </c>
    </row>
    <row r="320" spans="1:3" ht="12.75">
      <c r="A320" s="63">
        <v>412300</v>
      </c>
      <c r="B320" s="63" t="s">
        <v>168</v>
      </c>
      <c r="C320" s="68">
        <f>'STARE TABELE'!C275</f>
        <v>2596</v>
      </c>
    </row>
    <row r="321" spans="1:3" ht="12.75">
      <c r="A321" s="63">
        <v>412500</v>
      </c>
      <c r="B321" s="63" t="s">
        <v>169</v>
      </c>
      <c r="C321" s="68">
        <f>'STARE TABELE'!C276</f>
        <v>3000</v>
      </c>
    </row>
    <row r="322" spans="1:3" ht="12.75">
      <c r="A322" s="63">
        <v>412600</v>
      </c>
      <c r="B322" s="63" t="s">
        <v>171</v>
      </c>
      <c r="C322" s="68">
        <f>'STARE TABELE'!C277</f>
        <v>3000</v>
      </c>
    </row>
    <row r="323" spans="1:3" ht="12.75">
      <c r="A323" s="63">
        <v>412700</v>
      </c>
      <c r="B323" s="63" t="s">
        <v>172</v>
      </c>
      <c r="C323" s="68">
        <f>'STARE TABELE'!C278</f>
        <v>5700</v>
      </c>
    </row>
    <row r="324" spans="1:3" ht="12.75">
      <c r="A324" s="70">
        <v>412900</v>
      </c>
      <c r="B324" s="63" t="s">
        <v>398</v>
      </c>
      <c r="C324" s="68">
        <f>'STARE TABELE'!C279</f>
        <v>10000</v>
      </c>
    </row>
    <row r="325" spans="1:3" ht="12.75">
      <c r="A325" s="66">
        <v>416000</v>
      </c>
      <c r="B325" s="64" t="s">
        <v>402</v>
      </c>
      <c r="C325" s="65">
        <f>C326+C327+C328</f>
        <v>705931</v>
      </c>
    </row>
    <row r="326" spans="1:3" ht="12.75">
      <c r="A326" s="67">
        <v>416100</v>
      </c>
      <c r="B326" s="63" t="s">
        <v>403</v>
      </c>
      <c r="C326" s="68">
        <f>'STARE TABELE'!C281</f>
        <v>457496</v>
      </c>
    </row>
    <row r="327" spans="1:3" ht="12.75">
      <c r="A327" s="67">
        <v>416200</v>
      </c>
      <c r="B327" s="63" t="s">
        <v>439</v>
      </c>
      <c r="C327" s="68">
        <f>'STARE TABELE'!C293</f>
        <v>57974</v>
      </c>
    </row>
    <row r="328" spans="1:3" ht="12.75">
      <c r="A328" s="67">
        <v>416300</v>
      </c>
      <c r="B328" s="63" t="s">
        <v>440</v>
      </c>
      <c r="C328" s="68">
        <f>'STARE TABELE'!C297</f>
        <v>190461</v>
      </c>
    </row>
    <row r="329" spans="1:3" ht="12.75">
      <c r="A329" s="64" t="s">
        <v>405</v>
      </c>
      <c r="B329" s="63"/>
      <c r="C329" s="65">
        <f>C330</f>
        <v>0</v>
      </c>
    </row>
    <row r="330" spans="1:3" ht="12.75">
      <c r="A330" s="66">
        <v>510000</v>
      </c>
      <c r="B330" s="64" t="s">
        <v>406</v>
      </c>
      <c r="C330" s="65">
        <f>C331</f>
        <v>0</v>
      </c>
    </row>
    <row r="331" spans="1:3" ht="12.75">
      <c r="A331" s="66">
        <v>511000</v>
      </c>
      <c r="B331" s="64" t="s">
        <v>57</v>
      </c>
      <c r="C331" s="65">
        <f>C332+C333+C334</f>
        <v>0</v>
      </c>
    </row>
    <row r="332" spans="1:3" ht="12.75">
      <c r="A332" s="63">
        <v>511200</v>
      </c>
      <c r="B332" s="63" t="s">
        <v>178</v>
      </c>
      <c r="C332" s="68">
        <f>'STARE TABELE'!C305</f>
        <v>0</v>
      </c>
    </row>
    <row r="333" spans="1:3" ht="12.75">
      <c r="A333" s="63">
        <v>511300</v>
      </c>
      <c r="B333" s="63" t="s">
        <v>58</v>
      </c>
      <c r="C333" s="68">
        <f>'STARE TABELE'!C306</f>
        <v>0</v>
      </c>
    </row>
    <row r="334" spans="1:3" ht="12.75">
      <c r="A334" s="63">
        <v>511700</v>
      </c>
      <c r="B334" s="63" t="s">
        <v>59</v>
      </c>
      <c r="C334" s="68">
        <f>'STARE TABELE'!C307</f>
        <v>0</v>
      </c>
    </row>
    <row r="335" spans="1:3" ht="12.75">
      <c r="A335" s="63"/>
      <c r="B335" s="64" t="s">
        <v>407</v>
      </c>
      <c r="C335" s="65">
        <f>C312</f>
        <v>887050</v>
      </c>
    </row>
    <row r="336" spans="1:2" ht="12.75">
      <c r="A336" s="94"/>
      <c r="B336" s="94"/>
    </row>
    <row r="337" spans="1:2" ht="13.5" thickBot="1">
      <c r="A337" s="94">
        <v>8</v>
      </c>
      <c r="B337" s="76" t="s">
        <v>410</v>
      </c>
    </row>
    <row r="338" spans="1:3" ht="12.75">
      <c r="A338" s="79" t="s">
        <v>307</v>
      </c>
      <c r="B338" s="79" t="s">
        <v>358</v>
      </c>
      <c r="C338" s="121" t="s">
        <v>506</v>
      </c>
    </row>
    <row r="339" spans="1:3" ht="12.75">
      <c r="A339" s="82" t="s">
        <v>309</v>
      </c>
      <c r="B339" s="82"/>
      <c r="C339" s="12">
        <v>2015</v>
      </c>
    </row>
    <row r="340" spans="1:3" ht="12.75">
      <c r="A340" s="84">
        <v>1</v>
      </c>
      <c r="B340" s="84">
        <v>2</v>
      </c>
      <c r="C340" s="95">
        <v>4</v>
      </c>
    </row>
    <row r="341" spans="1:3" ht="12.75">
      <c r="A341" s="64" t="s">
        <v>408</v>
      </c>
      <c r="B341" s="64"/>
      <c r="C341" s="65">
        <f>C342</f>
        <v>110700</v>
      </c>
    </row>
    <row r="342" spans="1:3" ht="12.75">
      <c r="A342" s="66">
        <v>410000</v>
      </c>
      <c r="B342" s="64" t="s">
        <v>395</v>
      </c>
      <c r="C342" s="65">
        <f>C343+C346</f>
        <v>110700</v>
      </c>
    </row>
    <row r="343" spans="1:3" ht="12.75">
      <c r="A343" s="66">
        <v>411000</v>
      </c>
      <c r="B343" s="64" t="s">
        <v>159</v>
      </c>
      <c r="C343" s="65">
        <f>C344+C345</f>
        <v>82600</v>
      </c>
    </row>
    <row r="344" spans="1:3" ht="12.75">
      <c r="A344" s="67">
        <v>411100</v>
      </c>
      <c r="B344" s="63" t="s">
        <v>160</v>
      </c>
      <c r="C344" s="68">
        <f>'STARE TABELE'!C314</f>
        <v>79600</v>
      </c>
    </row>
    <row r="345" spans="1:3" ht="12.75">
      <c r="A345" s="63">
        <v>411200</v>
      </c>
      <c r="B345" s="63" t="s">
        <v>396</v>
      </c>
      <c r="C345" s="68">
        <f>'STARE TABELE'!C315</f>
        <v>3000</v>
      </c>
    </row>
    <row r="346" spans="1:3" ht="12.75">
      <c r="A346" s="66">
        <v>412000</v>
      </c>
      <c r="B346" s="64" t="s">
        <v>397</v>
      </c>
      <c r="C346" s="65">
        <f>C347+C348+C349+C350+C351+C352+C353+C354</f>
        <v>28100</v>
      </c>
    </row>
    <row r="347" spans="1:3" ht="12.75">
      <c r="A347" s="67">
        <v>412100</v>
      </c>
      <c r="B347" s="63" t="s">
        <v>163</v>
      </c>
      <c r="C347" s="68">
        <f>'STARE TABELE'!C317</f>
        <v>0</v>
      </c>
    </row>
    <row r="348" spans="1:3" ht="12.75">
      <c r="A348" s="63">
        <v>412200</v>
      </c>
      <c r="B348" s="63" t="s">
        <v>97</v>
      </c>
      <c r="C348" s="68">
        <f>'STARE TABELE'!C318</f>
        <v>6000</v>
      </c>
    </row>
    <row r="349" spans="1:3" ht="12.75">
      <c r="A349" s="63">
        <v>412300</v>
      </c>
      <c r="B349" s="63" t="s">
        <v>168</v>
      </c>
      <c r="C349" s="68">
        <f>'STARE TABELE'!C319</f>
        <v>2000</v>
      </c>
    </row>
    <row r="350" spans="1:3" ht="12.75">
      <c r="A350" s="63">
        <v>412400</v>
      </c>
      <c r="B350" s="63" t="s">
        <v>185</v>
      </c>
      <c r="C350" s="68">
        <f>'STARE TABELE'!C320</f>
        <v>12000</v>
      </c>
    </row>
    <row r="351" spans="1:3" ht="12.75">
      <c r="A351" s="63">
        <v>412500</v>
      </c>
      <c r="B351" s="63" t="s">
        <v>169</v>
      </c>
      <c r="C351" s="68">
        <f>'STARE TABELE'!C321</f>
        <v>900</v>
      </c>
    </row>
    <row r="352" spans="1:3" ht="12.75">
      <c r="A352" s="63">
        <v>412600</v>
      </c>
      <c r="B352" s="63" t="s">
        <v>171</v>
      </c>
      <c r="C352" s="68">
        <f>'STARE TABELE'!C322</f>
        <v>800</v>
      </c>
    </row>
    <row r="353" spans="1:3" ht="12.75">
      <c r="A353" s="63">
        <v>412700</v>
      </c>
      <c r="B353" s="63" t="s">
        <v>172</v>
      </c>
      <c r="C353" s="68">
        <f>'STARE TABELE'!C323</f>
        <v>500</v>
      </c>
    </row>
    <row r="354" spans="1:3" ht="12.75">
      <c r="A354" s="70">
        <v>412900</v>
      </c>
      <c r="B354" s="63" t="s">
        <v>398</v>
      </c>
      <c r="C354" s="68">
        <f>'STARE TABELE'!C324</f>
        <v>5900</v>
      </c>
    </row>
    <row r="355" spans="1:3" ht="12.75">
      <c r="A355" s="64" t="s">
        <v>405</v>
      </c>
      <c r="B355" s="63"/>
      <c r="C355" s="65">
        <f>C356</f>
        <v>0</v>
      </c>
    </row>
    <row r="356" spans="1:3" ht="12.75">
      <c r="A356" s="66">
        <v>510000</v>
      </c>
      <c r="B356" s="64" t="s">
        <v>406</v>
      </c>
      <c r="C356" s="65">
        <f>C357</f>
        <v>0</v>
      </c>
    </row>
    <row r="357" spans="1:3" ht="12.75">
      <c r="A357" s="66">
        <v>511000</v>
      </c>
      <c r="B357" s="64" t="s">
        <v>57</v>
      </c>
      <c r="C357" s="65">
        <f>C358+C359+C360+C361</f>
        <v>0</v>
      </c>
    </row>
    <row r="358" spans="1:3" ht="12.75">
      <c r="A358" s="67">
        <v>511100</v>
      </c>
      <c r="B358" s="63" t="s">
        <v>179</v>
      </c>
      <c r="C358" s="68">
        <f>'STARE TABELE'!C326</f>
        <v>0</v>
      </c>
    </row>
    <row r="359" spans="1:3" ht="12.75">
      <c r="A359" s="63">
        <v>511200</v>
      </c>
      <c r="B359" s="63" t="s">
        <v>178</v>
      </c>
      <c r="C359" s="68">
        <f>'STARE TABELE'!C327</f>
        <v>0</v>
      </c>
    </row>
    <row r="360" spans="1:3" ht="12.75">
      <c r="A360" s="63">
        <v>511300</v>
      </c>
      <c r="B360" s="63" t="s">
        <v>58</v>
      </c>
      <c r="C360" s="68">
        <f>'STARE TABELE'!C328</f>
        <v>0</v>
      </c>
    </row>
    <row r="361" spans="1:3" ht="12.75">
      <c r="A361" s="63">
        <v>511700</v>
      </c>
      <c r="B361" s="63" t="s">
        <v>59</v>
      </c>
      <c r="C361" s="68">
        <f>'STARE TABELE'!C329</f>
        <v>0</v>
      </c>
    </row>
    <row r="362" spans="1:3" ht="12.75">
      <c r="A362" s="63"/>
      <c r="B362" s="64" t="s">
        <v>407</v>
      </c>
      <c r="C362" s="65">
        <f>C341+C355</f>
        <v>110700</v>
      </c>
    </row>
    <row r="363" spans="1:2" ht="12.75">
      <c r="A363" s="94"/>
      <c r="B363" s="94"/>
    </row>
    <row r="364" spans="1:2" ht="13.5" thickBot="1">
      <c r="A364" s="93">
        <v>9</v>
      </c>
      <c r="B364" s="76" t="s">
        <v>411</v>
      </c>
    </row>
    <row r="365" spans="1:3" ht="12.75">
      <c r="A365" s="79" t="s">
        <v>307</v>
      </c>
      <c r="B365" s="79" t="s">
        <v>358</v>
      </c>
      <c r="C365" s="143" t="s">
        <v>506</v>
      </c>
    </row>
    <row r="366" spans="1:3" ht="12.75">
      <c r="A366" s="82" t="s">
        <v>309</v>
      </c>
      <c r="B366" s="82"/>
      <c r="C366" s="12">
        <v>2015</v>
      </c>
    </row>
    <row r="367" spans="1:3" ht="12.75">
      <c r="A367" s="84">
        <v>1</v>
      </c>
      <c r="B367" s="84">
        <v>2</v>
      </c>
      <c r="C367" s="95">
        <v>4</v>
      </c>
    </row>
    <row r="368" spans="1:3" ht="12.75">
      <c r="A368" s="64" t="s">
        <v>408</v>
      </c>
      <c r="B368" s="64"/>
      <c r="C368" s="65">
        <f>C369</f>
        <v>73000</v>
      </c>
    </row>
    <row r="369" spans="1:3" ht="12.75">
      <c r="A369" s="66">
        <v>410000</v>
      </c>
      <c r="B369" s="64" t="s">
        <v>395</v>
      </c>
      <c r="C369" s="65">
        <f>C370+C372</f>
        <v>73000</v>
      </c>
    </row>
    <row r="370" spans="1:3" ht="12.75">
      <c r="A370" s="66">
        <v>411000</v>
      </c>
      <c r="B370" s="64" t="s">
        <v>159</v>
      </c>
      <c r="C370" s="65">
        <f>C371</f>
        <v>12000</v>
      </c>
    </row>
    <row r="371" spans="1:3" ht="12.75">
      <c r="A371" s="63">
        <v>411200</v>
      </c>
      <c r="B371" s="63" t="s">
        <v>396</v>
      </c>
      <c r="C371" s="68">
        <f>'STARE TABELE'!C333</f>
        <v>12000</v>
      </c>
    </row>
    <row r="372" spans="1:4" ht="12.75">
      <c r="A372" s="66">
        <v>412000</v>
      </c>
      <c r="B372" s="64" t="s">
        <v>397</v>
      </c>
      <c r="C372" s="65">
        <f>C373+C374+C375+C376+C377+C378+C379+C380</f>
        <v>61000</v>
      </c>
      <c r="D372" s="46"/>
    </row>
    <row r="373" spans="1:3" ht="12.75">
      <c r="A373" s="67">
        <v>412100</v>
      </c>
      <c r="B373" s="63" t="s">
        <v>163</v>
      </c>
      <c r="C373" s="68">
        <f>'STARE TABELE'!C336</f>
        <v>0</v>
      </c>
    </row>
    <row r="374" spans="1:3" ht="12.75">
      <c r="A374" s="63">
        <v>412200</v>
      </c>
      <c r="B374" s="63" t="s">
        <v>97</v>
      </c>
      <c r="C374" s="68">
        <f>'STARE TABELE'!C337</f>
        <v>42000</v>
      </c>
    </row>
    <row r="375" spans="1:3" ht="12.75">
      <c r="A375" s="63">
        <v>412300</v>
      </c>
      <c r="B375" s="63" t="s">
        <v>168</v>
      </c>
      <c r="C375" s="68">
        <f>'STARE TABELE'!C338</f>
        <v>5000</v>
      </c>
    </row>
    <row r="376" spans="1:3" ht="12.75">
      <c r="A376" s="63">
        <v>412400</v>
      </c>
      <c r="B376" s="63" t="s">
        <v>185</v>
      </c>
      <c r="C376" s="68">
        <f>'STARE TABELE'!C339</f>
        <v>1000</v>
      </c>
    </row>
    <row r="377" spans="1:3" ht="12.75">
      <c r="A377" s="63">
        <v>412500</v>
      </c>
      <c r="B377" s="63" t="s">
        <v>169</v>
      </c>
      <c r="C377" s="68">
        <f>'STARE TABELE'!C340</f>
        <v>3000</v>
      </c>
    </row>
    <row r="378" spans="1:3" ht="12.75">
      <c r="A378" s="63">
        <v>412600</v>
      </c>
      <c r="B378" s="63" t="s">
        <v>171</v>
      </c>
      <c r="C378" s="68">
        <f>'STARE TABELE'!C341</f>
        <v>4000</v>
      </c>
    </row>
    <row r="379" spans="1:3" ht="12.75">
      <c r="A379" s="63">
        <v>412700</v>
      </c>
      <c r="B379" s="63" t="s">
        <v>172</v>
      </c>
      <c r="C379" s="68">
        <f>'STARE TABELE'!C342</f>
        <v>4000</v>
      </c>
    </row>
    <row r="380" spans="1:3" ht="12.75">
      <c r="A380" s="70">
        <v>412900</v>
      </c>
      <c r="B380" s="63" t="s">
        <v>398</v>
      </c>
      <c r="C380" s="68">
        <f>'STARE TABELE'!C343</f>
        <v>2000</v>
      </c>
    </row>
    <row r="381" spans="1:3" ht="12.75">
      <c r="A381" s="64" t="s">
        <v>405</v>
      </c>
      <c r="B381" s="63"/>
      <c r="C381" s="65">
        <f>C382</f>
        <v>4000</v>
      </c>
    </row>
    <row r="382" spans="1:3" ht="12.75">
      <c r="A382" s="66">
        <v>510000</v>
      </c>
      <c r="B382" s="64" t="s">
        <v>406</v>
      </c>
      <c r="C382" s="65">
        <f>C383</f>
        <v>4000</v>
      </c>
    </row>
    <row r="383" spans="1:3" ht="12.75">
      <c r="A383" s="66">
        <v>511000</v>
      </c>
      <c r="B383" s="64" t="s">
        <v>57</v>
      </c>
      <c r="C383" s="65">
        <f>+C384+C385+C386</f>
        <v>4000</v>
      </c>
    </row>
    <row r="384" spans="1:3" ht="12.75">
      <c r="A384" s="63">
        <v>511200</v>
      </c>
      <c r="B384" s="63" t="s">
        <v>178</v>
      </c>
      <c r="C384" s="68">
        <f>'STARE TABELE'!C345</f>
        <v>2000</v>
      </c>
    </row>
    <row r="385" spans="1:3" ht="12.75">
      <c r="A385" s="63">
        <v>511300</v>
      </c>
      <c r="B385" s="63" t="s">
        <v>58</v>
      </c>
      <c r="C385" s="68">
        <f>'STARE TABELE'!C346</f>
        <v>2000</v>
      </c>
    </row>
    <row r="386" spans="1:3" ht="12.75">
      <c r="A386" s="63">
        <v>511700</v>
      </c>
      <c r="B386" s="63" t="s">
        <v>59</v>
      </c>
      <c r="C386" s="68">
        <f>'STARE TABELE'!C347</f>
        <v>0</v>
      </c>
    </row>
    <row r="387" spans="1:3" ht="12.75">
      <c r="A387" s="63"/>
      <c r="B387" s="64" t="s">
        <v>407</v>
      </c>
      <c r="C387" s="65">
        <f>C368+C381</f>
        <v>77000</v>
      </c>
    </row>
    <row r="388" spans="1:2" ht="12.75">
      <c r="A388" s="92"/>
      <c r="B388" s="75"/>
    </row>
    <row r="389" spans="1:2" ht="13.5" thickBot="1">
      <c r="A389" s="94">
        <v>10</v>
      </c>
      <c r="B389" s="76" t="s">
        <v>412</v>
      </c>
    </row>
    <row r="390" spans="1:3" ht="12.75">
      <c r="A390" s="79" t="s">
        <v>307</v>
      </c>
      <c r="B390" s="79" t="s">
        <v>358</v>
      </c>
      <c r="C390" s="121" t="s">
        <v>506</v>
      </c>
    </row>
    <row r="391" spans="1:3" ht="12.75">
      <c r="A391" s="82" t="s">
        <v>309</v>
      </c>
      <c r="B391" s="82"/>
      <c r="C391" s="12">
        <v>2015</v>
      </c>
    </row>
    <row r="392" spans="1:3" ht="12.75">
      <c r="A392" s="84">
        <v>1</v>
      </c>
      <c r="B392" s="84">
        <v>2</v>
      </c>
      <c r="C392" s="95">
        <v>4</v>
      </c>
    </row>
    <row r="393" spans="1:3" ht="12.75">
      <c r="A393" s="64" t="s">
        <v>408</v>
      </c>
      <c r="B393" s="64"/>
      <c r="C393" s="65">
        <f>C394</f>
        <v>7650</v>
      </c>
    </row>
    <row r="394" spans="1:3" ht="12.75">
      <c r="A394" s="66">
        <v>410000</v>
      </c>
      <c r="B394" s="64" t="s">
        <v>395</v>
      </c>
      <c r="C394" s="65">
        <f>C395</f>
        <v>7650</v>
      </c>
    </row>
    <row r="395" spans="1:3" ht="12.75">
      <c r="A395" s="66">
        <v>412000</v>
      </c>
      <c r="B395" s="64" t="s">
        <v>397</v>
      </c>
      <c r="C395" s="65">
        <f>C396+C397+C398+C399+C400+C401+C402+C403</f>
        <v>7650</v>
      </c>
    </row>
    <row r="396" spans="1:3" ht="12.75">
      <c r="A396" s="67">
        <v>412100</v>
      </c>
      <c r="B396" s="63" t="s">
        <v>163</v>
      </c>
      <c r="C396" s="68">
        <f>'STARE TABELE'!C354</f>
        <v>0</v>
      </c>
    </row>
    <row r="397" spans="1:3" ht="12.75">
      <c r="A397" s="63">
        <v>412200</v>
      </c>
      <c r="B397" s="63" t="s">
        <v>97</v>
      </c>
      <c r="C397" s="68">
        <f>'STARE TABELE'!C355</f>
        <v>2250</v>
      </c>
    </row>
    <row r="398" spans="1:3" ht="12.75">
      <c r="A398" s="63">
        <v>412300</v>
      </c>
      <c r="B398" s="63" t="s">
        <v>168</v>
      </c>
      <c r="C398" s="68">
        <f>'STARE TABELE'!C356</f>
        <v>900</v>
      </c>
    </row>
    <row r="399" spans="1:3" ht="12.75">
      <c r="A399" s="63">
        <v>412400</v>
      </c>
      <c r="B399" s="63" t="s">
        <v>185</v>
      </c>
      <c r="C399" s="68">
        <f>'STARE TABELE'!C357</f>
        <v>0</v>
      </c>
    </row>
    <row r="400" spans="1:3" ht="12.75">
      <c r="A400" s="63">
        <v>412500</v>
      </c>
      <c r="B400" s="63" t="s">
        <v>169</v>
      </c>
      <c r="C400" s="68">
        <f>'STARE TABELE'!C358</f>
        <v>450</v>
      </c>
    </row>
    <row r="401" spans="1:3" ht="12.75">
      <c r="A401" s="63">
        <v>412600</v>
      </c>
      <c r="B401" s="63" t="s">
        <v>171</v>
      </c>
      <c r="C401" s="68">
        <f>'STARE TABELE'!C359</f>
        <v>900</v>
      </c>
    </row>
    <row r="402" spans="1:3" ht="12.75">
      <c r="A402" s="63">
        <v>412700</v>
      </c>
      <c r="B402" s="63" t="s">
        <v>172</v>
      </c>
      <c r="C402" s="68">
        <f>'STARE TABELE'!C360</f>
        <v>450</v>
      </c>
    </row>
    <row r="403" spans="1:3" ht="12.75">
      <c r="A403" s="70">
        <v>412900</v>
      </c>
      <c r="B403" s="63" t="s">
        <v>398</v>
      </c>
      <c r="C403" s="68">
        <f>'STARE TABELE'!C361</f>
        <v>2700</v>
      </c>
    </row>
    <row r="404" spans="1:3" ht="12.75">
      <c r="A404" s="64" t="s">
        <v>405</v>
      </c>
      <c r="B404" s="63"/>
      <c r="C404" s="65">
        <f>C405</f>
        <v>2350</v>
      </c>
    </row>
    <row r="405" spans="1:3" ht="12.75">
      <c r="A405" s="66">
        <v>510000</v>
      </c>
      <c r="B405" s="64" t="s">
        <v>406</v>
      </c>
      <c r="C405" s="65">
        <f>C406</f>
        <v>2350</v>
      </c>
    </row>
    <row r="406" spans="1:3" ht="12.75">
      <c r="A406" s="66">
        <v>511000</v>
      </c>
      <c r="B406" s="64" t="s">
        <v>57</v>
      </c>
      <c r="C406" s="65">
        <f>+C407+C408+C409</f>
        <v>2350</v>
      </c>
    </row>
    <row r="407" spans="1:3" ht="12.75">
      <c r="A407" s="63">
        <v>511200</v>
      </c>
      <c r="B407" s="63" t="s">
        <v>178</v>
      </c>
      <c r="C407" s="68">
        <f>'STARE TABELE'!C363</f>
        <v>0</v>
      </c>
    </row>
    <row r="408" spans="1:3" ht="12.75">
      <c r="A408" s="63">
        <v>511300</v>
      </c>
      <c r="B408" s="63" t="s">
        <v>58</v>
      </c>
      <c r="C408" s="68">
        <f>'STARE TABELE'!C364</f>
        <v>2350</v>
      </c>
    </row>
    <row r="409" spans="1:3" ht="12.75">
      <c r="A409" s="63">
        <v>511700</v>
      </c>
      <c r="B409" s="63" t="s">
        <v>59</v>
      </c>
      <c r="C409" s="68">
        <f>'STARE TABELE'!C365</f>
        <v>0</v>
      </c>
    </row>
    <row r="410" spans="1:3" ht="12.75">
      <c r="A410" s="63"/>
      <c r="B410" s="64" t="s">
        <v>407</v>
      </c>
      <c r="C410" s="65">
        <f>C393+C404</f>
        <v>10000</v>
      </c>
    </row>
    <row r="411" spans="1:2" ht="12.75">
      <c r="A411" s="92"/>
      <c r="B411" s="75"/>
    </row>
    <row r="412" spans="1:2" ht="13.5" thickBot="1">
      <c r="A412" s="75">
        <v>11</v>
      </c>
      <c r="B412" s="75" t="s">
        <v>413</v>
      </c>
    </row>
    <row r="413" spans="1:3" ht="12.75">
      <c r="A413" s="79" t="s">
        <v>307</v>
      </c>
      <c r="B413" s="79" t="s">
        <v>358</v>
      </c>
      <c r="C413" s="121" t="s">
        <v>507</v>
      </c>
    </row>
    <row r="414" spans="1:3" ht="12.75">
      <c r="A414" s="82" t="s">
        <v>309</v>
      </c>
      <c r="B414" s="82"/>
      <c r="C414" s="12">
        <v>2015</v>
      </c>
    </row>
    <row r="415" spans="1:3" ht="12.75">
      <c r="A415" s="84">
        <v>1</v>
      </c>
      <c r="B415" s="84">
        <v>2</v>
      </c>
      <c r="C415" s="95">
        <v>4</v>
      </c>
    </row>
    <row r="416" spans="1:3" ht="12.75">
      <c r="A416" s="64" t="s">
        <v>408</v>
      </c>
      <c r="B416" s="64"/>
      <c r="C416" s="65">
        <f>C417+C424</f>
        <v>685797</v>
      </c>
    </row>
    <row r="417" spans="1:3" ht="12.75">
      <c r="A417" s="66">
        <v>410000</v>
      </c>
      <c r="B417" s="64" t="s">
        <v>395</v>
      </c>
      <c r="C417" s="65">
        <f>C418+C420+C422</f>
        <v>635797</v>
      </c>
    </row>
    <row r="418" spans="1:3" ht="12.75">
      <c r="A418" s="66">
        <v>414000</v>
      </c>
      <c r="B418" s="64" t="s">
        <v>303</v>
      </c>
      <c r="C418" s="65">
        <f>C419</f>
        <v>120000</v>
      </c>
    </row>
    <row r="419" spans="1:3" ht="12.75">
      <c r="A419" s="67">
        <v>414100</v>
      </c>
      <c r="B419" s="63" t="s">
        <v>303</v>
      </c>
      <c r="C419" s="68">
        <f>'STARE TABELE'!C369</f>
        <v>120000</v>
      </c>
    </row>
    <row r="420" spans="1:3" ht="12.75">
      <c r="A420" s="66">
        <v>415000</v>
      </c>
      <c r="B420" s="64" t="s">
        <v>70</v>
      </c>
      <c r="C420" s="65">
        <f>C421</f>
        <v>375797</v>
      </c>
    </row>
    <row r="421" spans="1:3" ht="12.75">
      <c r="A421" s="67">
        <v>415200</v>
      </c>
      <c r="B421" s="63" t="s">
        <v>61</v>
      </c>
      <c r="C421" s="68">
        <f>'STARE TABELE'!C374</f>
        <v>375797</v>
      </c>
    </row>
    <row r="422" spans="1:3" ht="12.75">
      <c r="A422" s="66">
        <v>416000</v>
      </c>
      <c r="B422" s="64" t="s">
        <v>402</v>
      </c>
      <c r="C422" s="65">
        <f>C423</f>
        <v>140000</v>
      </c>
    </row>
    <row r="423" spans="1:3" ht="12.75">
      <c r="A423" s="67">
        <v>416100</v>
      </c>
      <c r="B423" s="63" t="s">
        <v>403</v>
      </c>
      <c r="C423" s="68">
        <f>'STARE TABELE'!C426</f>
        <v>140000</v>
      </c>
    </row>
    <row r="424" spans="1:3" ht="12.75">
      <c r="A424" s="130">
        <v>482000</v>
      </c>
      <c r="B424" s="64" t="s">
        <v>322</v>
      </c>
      <c r="C424" s="104">
        <f>C425</f>
        <v>50000</v>
      </c>
    </row>
    <row r="425" spans="1:3" ht="12.75">
      <c r="A425" s="131">
        <v>482100</v>
      </c>
      <c r="B425" s="132" t="s">
        <v>322</v>
      </c>
      <c r="C425" s="68">
        <f>'STARE TABELE'!C445</f>
        <v>50000</v>
      </c>
    </row>
    <row r="426" spans="1:3" ht="12.75">
      <c r="A426" s="63"/>
      <c r="B426" s="64" t="s">
        <v>407</v>
      </c>
      <c r="C426" s="65">
        <f>C416</f>
        <v>685797</v>
      </c>
    </row>
    <row r="427" spans="1:2" ht="12.75">
      <c r="A427" s="92"/>
      <c r="B427" s="92"/>
    </row>
    <row r="428" spans="1:3" ht="12.75">
      <c r="A428" s="94"/>
      <c r="B428" s="94"/>
      <c r="C428" s="97"/>
    </row>
    <row r="429" spans="1:3" ht="12.75">
      <c r="A429" s="94"/>
      <c r="B429" s="94"/>
      <c r="C429" s="97"/>
    </row>
    <row r="430" spans="1:3" ht="12.75">
      <c r="A430" s="94"/>
      <c r="B430" s="94"/>
      <c r="C430" s="97"/>
    </row>
    <row r="431" spans="1:3" ht="12.75">
      <c r="A431" s="63"/>
      <c r="B431" s="64" t="s">
        <v>414</v>
      </c>
      <c r="C431" s="65">
        <f>C432+C445+C460+C463</f>
        <v>-377572</v>
      </c>
    </row>
    <row r="432" spans="1:3" ht="12.75">
      <c r="A432" s="63"/>
      <c r="B432" s="64" t="s">
        <v>415</v>
      </c>
      <c r="C432" s="65">
        <f>C433-C439</f>
        <v>0</v>
      </c>
    </row>
    <row r="433" spans="1:3" ht="12.75">
      <c r="A433" s="66">
        <v>910000</v>
      </c>
      <c r="B433" s="64" t="s">
        <v>416</v>
      </c>
      <c r="C433" s="65">
        <f>C434</f>
        <v>0</v>
      </c>
    </row>
    <row r="434" spans="1:3" ht="12.75">
      <c r="A434" s="66">
        <v>911000</v>
      </c>
      <c r="B434" s="64" t="s">
        <v>347</v>
      </c>
      <c r="C434" s="65">
        <f>C435+C436+C437+C438</f>
        <v>0</v>
      </c>
    </row>
    <row r="435" spans="1:3" ht="12.75">
      <c r="A435" s="67">
        <v>911100</v>
      </c>
      <c r="B435" s="63" t="s">
        <v>417</v>
      </c>
      <c r="C435" s="8"/>
    </row>
    <row r="436" spans="1:3" ht="12.75">
      <c r="A436" s="63">
        <v>911200</v>
      </c>
      <c r="B436" s="63" t="s">
        <v>418</v>
      </c>
      <c r="C436" s="8"/>
    </row>
    <row r="437" spans="1:3" ht="12.75">
      <c r="A437" s="63">
        <v>911300</v>
      </c>
      <c r="B437" s="63" t="s">
        <v>419</v>
      </c>
      <c r="C437" s="8"/>
    </row>
    <row r="438" spans="1:3" ht="12.75">
      <c r="A438" s="63">
        <v>911400</v>
      </c>
      <c r="B438" s="63" t="s">
        <v>420</v>
      </c>
      <c r="C438" s="68">
        <f>'STARE TABELE'!C96</f>
        <v>0</v>
      </c>
    </row>
    <row r="439" spans="1:3" ht="12.75">
      <c r="A439" s="66">
        <v>610000</v>
      </c>
      <c r="B439" s="64" t="s">
        <v>421</v>
      </c>
      <c r="C439" s="65">
        <f>C440</f>
        <v>0</v>
      </c>
    </row>
    <row r="440" spans="1:3" ht="12.75">
      <c r="A440" s="66">
        <v>611000</v>
      </c>
      <c r="B440" s="64" t="s">
        <v>349</v>
      </c>
      <c r="C440" s="65">
        <f>C441+C442+C443+C444</f>
        <v>0</v>
      </c>
    </row>
    <row r="441" spans="1:3" ht="12.75">
      <c r="A441" s="67">
        <v>611100</v>
      </c>
      <c r="B441" s="63" t="s">
        <v>422</v>
      </c>
      <c r="C441" s="68">
        <v>0</v>
      </c>
    </row>
    <row r="442" spans="1:3" ht="12.75">
      <c r="A442" s="63">
        <v>611200</v>
      </c>
      <c r="B442" s="63" t="s">
        <v>423</v>
      </c>
      <c r="C442" s="68">
        <v>0</v>
      </c>
    </row>
    <row r="443" spans="1:3" ht="12.75">
      <c r="A443" s="63">
        <v>611300</v>
      </c>
      <c r="B443" s="63" t="s">
        <v>424</v>
      </c>
      <c r="C443" s="68">
        <v>0</v>
      </c>
    </row>
    <row r="444" spans="1:3" ht="12.75">
      <c r="A444" s="63">
        <v>611400</v>
      </c>
      <c r="B444" s="63" t="s">
        <v>425</v>
      </c>
      <c r="C444" s="68">
        <v>0</v>
      </c>
    </row>
    <row r="445" spans="1:3" ht="12.75">
      <c r="A445" s="63"/>
      <c r="B445" s="64" t="s">
        <v>426</v>
      </c>
      <c r="C445" s="65">
        <f>C446-C451</f>
        <v>-377572</v>
      </c>
    </row>
    <row r="446" spans="1:3" ht="12.75">
      <c r="A446" s="66">
        <v>920000</v>
      </c>
      <c r="B446" s="64" t="s">
        <v>427</v>
      </c>
      <c r="C446" s="65">
        <f>C447+C460</f>
        <v>0</v>
      </c>
    </row>
    <row r="447" spans="1:3" ht="12.75">
      <c r="A447" s="66">
        <v>921000</v>
      </c>
      <c r="B447" s="64" t="s">
        <v>253</v>
      </c>
      <c r="C447" s="65">
        <f>C448+C449+C450</f>
        <v>0</v>
      </c>
    </row>
    <row r="448" spans="1:3" ht="12.75">
      <c r="A448" s="67">
        <v>921000</v>
      </c>
      <c r="B448" s="63" t="s">
        <v>428</v>
      </c>
      <c r="C448" s="68">
        <v>0</v>
      </c>
    </row>
    <row r="449" spans="1:3" ht="12.75">
      <c r="A449" s="67">
        <v>921000</v>
      </c>
      <c r="B449" s="63" t="s">
        <v>457</v>
      </c>
      <c r="C449" s="68">
        <f>'STARE TABELE'!C99</f>
        <v>0</v>
      </c>
    </row>
    <row r="450" spans="1:3" ht="12.75">
      <c r="A450" s="67" t="s">
        <v>290</v>
      </c>
      <c r="B450" s="63" t="s">
        <v>456</v>
      </c>
      <c r="C450" s="68">
        <v>0</v>
      </c>
    </row>
    <row r="451" spans="1:3" ht="12.75">
      <c r="A451" s="66">
        <v>620000</v>
      </c>
      <c r="B451" s="64" t="s">
        <v>429</v>
      </c>
      <c r="C451" s="65">
        <f>C452</f>
        <v>377572</v>
      </c>
    </row>
    <row r="452" spans="1:3" ht="12.75">
      <c r="A452" s="66">
        <v>621000</v>
      </c>
      <c r="B452" s="64" t="s">
        <v>180</v>
      </c>
      <c r="C452" s="65">
        <f>C453+C454+C455+C456+C457+C458+C459</f>
        <v>377572</v>
      </c>
    </row>
    <row r="453" spans="1:3" ht="12.75">
      <c r="A453" s="67">
        <v>621100</v>
      </c>
      <c r="B453" s="63" t="s">
        <v>430</v>
      </c>
      <c r="C453" s="68">
        <f>'STARE TABELE'!C493</f>
        <v>140380</v>
      </c>
    </row>
    <row r="454" spans="1:3" ht="12.75">
      <c r="A454" s="67">
        <v>621200</v>
      </c>
      <c r="B454" s="63" t="s">
        <v>431</v>
      </c>
      <c r="C454" s="8"/>
    </row>
    <row r="455" spans="1:3" ht="12.75">
      <c r="A455" s="67">
        <v>621300</v>
      </c>
      <c r="B455" s="63" t="s">
        <v>181</v>
      </c>
      <c r="C455" s="68">
        <f>'STARE TABELE'!C494</f>
        <v>237192</v>
      </c>
    </row>
    <row r="456" spans="1:3" ht="12.75">
      <c r="A456" s="67">
        <v>621400</v>
      </c>
      <c r="B456" s="63" t="s">
        <v>432</v>
      </c>
      <c r="C456" s="8"/>
    </row>
    <row r="457" spans="1:3" ht="12.75">
      <c r="A457" s="67">
        <v>621500</v>
      </c>
      <c r="B457" s="63" t="s">
        <v>433</v>
      </c>
      <c r="C457" s="8"/>
    </row>
    <row r="458" spans="1:3" ht="12.75">
      <c r="A458" s="67">
        <v>621600</v>
      </c>
      <c r="B458" s="63" t="s">
        <v>441</v>
      </c>
      <c r="C458" s="8"/>
    </row>
    <row r="459" spans="1:3" ht="12.75">
      <c r="A459" s="67">
        <v>621900</v>
      </c>
      <c r="B459" s="63" t="s">
        <v>434</v>
      </c>
      <c r="C459" s="68">
        <f>'STARE TABELE'!C495</f>
        <v>0</v>
      </c>
    </row>
    <row r="460" spans="1:3" ht="12.75">
      <c r="A460" s="66">
        <v>920000</v>
      </c>
      <c r="B460" s="64" t="s">
        <v>435</v>
      </c>
      <c r="C460" s="65">
        <f>C461</f>
        <v>0</v>
      </c>
    </row>
    <row r="461" spans="1:3" ht="12.75">
      <c r="A461" s="66">
        <v>921000</v>
      </c>
      <c r="B461" s="64" t="s">
        <v>293</v>
      </c>
      <c r="C461" s="65">
        <f>C462</f>
        <v>0</v>
      </c>
    </row>
    <row r="462" spans="1:3" ht="12.75">
      <c r="A462" s="67">
        <v>921300</v>
      </c>
      <c r="B462" s="63" t="s">
        <v>293</v>
      </c>
      <c r="C462" s="68">
        <f>'STARE TABELE'!C107</f>
        <v>0</v>
      </c>
    </row>
    <row r="463" spans="1:3" ht="12.75">
      <c r="A463" s="71" t="s">
        <v>355</v>
      </c>
      <c r="B463" s="64" t="s">
        <v>436</v>
      </c>
      <c r="C463" s="8"/>
    </row>
    <row r="466" ht="13.5" thickBot="1">
      <c r="A466" s="144" t="s">
        <v>508</v>
      </c>
    </row>
    <row r="467" spans="1:3" ht="12.75">
      <c r="A467" s="13" t="s">
        <v>459</v>
      </c>
      <c r="B467" s="98" t="s">
        <v>460</v>
      </c>
      <c r="C467" s="13" t="s">
        <v>509</v>
      </c>
    </row>
    <row r="468" spans="1:3" ht="12.75">
      <c r="A468" s="12" t="s">
        <v>458</v>
      </c>
      <c r="B468" s="52"/>
      <c r="C468" s="12">
        <v>2015</v>
      </c>
    </row>
    <row r="469" spans="1:3" ht="12.75">
      <c r="A469" s="95">
        <v>1</v>
      </c>
      <c r="B469" s="95">
        <v>2</v>
      </c>
      <c r="C469" s="95">
        <v>4</v>
      </c>
    </row>
    <row r="470" spans="1:3" ht="12.75">
      <c r="A470" s="110" t="s">
        <v>461</v>
      </c>
      <c r="B470" s="6" t="s">
        <v>15</v>
      </c>
      <c r="C470" s="10">
        <v>1789491</v>
      </c>
    </row>
    <row r="471" spans="1:3" ht="12.75">
      <c r="A471" s="111" t="s">
        <v>462</v>
      </c>
      <c r="B471" s="6" t="s">
        <v>26</v>
      </c>
      <c r="C471" s="10">
        <v>0</v>
      </c>
    </row>
    <row r="472" spans="1:3" ht="12.75">
      <c r="A472" s="111" t="s">
        <v>463</v>
      </c>
      <c r="B472" s="6" t="s">
        <v>27</v>
      </c>
      <c r="C472" s="10">
        <v>0</v>
      </c>
    </row>
    <row r="473" spans="1:3" ht="12.75">
      <c r="A473" s="111" t="s">
        <v>464</v>
      </c>
      <c r="B473" s="6" t="s">
        <v>16</v>
      </c>
      <c r="C473" s="10">
        <v>90500</v>
      </c>
    </row>
    <row r="474" spans="1:3" ht="12.75">
      <c r="A474" s="111" t="s">
        <v>465</v>
      </c>
      <c r="B474" s="6" t="s">
        <v>466</v>
      </c>
      <c r="C474" s="10">
        <v>40000</v>
      </c>
    </row>
    <row r="475" spans="1:3" ht="12.75">
      <c r="A475" s="111" t="s">
        <v>467</v>
      </c>
      <c r="B475" s="6" t="s">
        <v>18</v>
      </c>
      <c r="C475" s="10">
        <v>396000</v>
      </c>
    </row>
    <row r="476" spans="1:3" ht="12.75">
      <c r="A476" s="111" t="s">
        <v>468</v>
      </c>
      <c r="B476" s="6" t="s">
        <v>19</v>
      </c>
      <c r="C476" s="10">
        <v>50000</v>
      </c>
    </row>
    <row r="477" spans="1:3" ht="12.75">
      <c r="A477" s="111" t="s">
        <v>469</v>
      </c>
      <c r="B477" s="6" t="s">
        <v>20</v>
      </c>
      <c r="C477" s="10">
        <v>227147</v>
      </c>
    </row>
    <row r="478" spans="1:3" ht="12.75">
      <c r="A478" s="111" t="s">
        <v>470</v>
      </c>
      <c r="B478" s="6" t="s">
        <v>21</v>
      </c>
      <c r="C478" s="10">
        <v>237700</v>
      </c>
    </row>
    <row r="479" spans="1:3" ht="12.75">
      <c r="A479" s="95">
        <v>10</v>
      </c>
      <c r="B479" s="6" t="s">
        <v>28</v>
      </c>
      <c r="C479" s="10">
        <v>904049</v>
      </c>
    </row>
    <row r="480" spans="1:3" ht="12.75">
      <c r="A480" s="95">
        <v>11</v>
      </c>
      <c r="B480" s="23" t="s">
        <v>471</v>
      </c>
      <c r="C480" s="10">
        <v>0</v>
      </c>
    </row>
    <row r="481" spans="1:3" ht="12.75">
      <c r="A481" s="112"/>
      <c r="B481" s="4" t="s">
        <v>472</v>
      </c>
      <c r="C481" s="51">
        <f>SUM(C470:C480)</f>
        <v>3734887</v>
      </c>
    </row>
  </sheetData>
  <sheetProtection/>
  <printOptions/>
  <pageMargins left="0.03937007874015748" right="0.03937007874015748" top="0.7480314960629921" bottom="0.7480314960629921" header="0.31496062992125984" footer="0.31496062992125984"/>
  <pageSetup horizontalDpi="600" verticalDpi="600" orientation="portrait" paperSize="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G.K.</dc:creator>
  <cp:keywords/>
  <dc:description/>
  <cp:lastModifiedBy>DELL</cp:lastModifiedBy>
  <cp:lastPrinted>2015-05-27T11:48:13Z</cp:lastPrinted>
  <dcterms:created xsi:type="dcterms:W3CDTF">2009-09-07T08:47:24Z</dcterms:created>
  <dcterms:modified xsi:type="dcterms:W3CDTF">2015-05-28T10:02:52Z</dcterms:modified>
  <cp:category/>
  <cp:version/>
  <cp:contentType/>
  <cp:contentStatus/>
</cp:coreProperties>
</file>